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4、事务管理科\奖学金评选\各种公示\"/>
    </mc:Choice>
  </mc:AlternateContent>
  <xr:revisionPtr revIDLastSave="0" documentId="13_ncr:1_{5C64F71A-1104-4413-8670-935F8C4B1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级硕士" sheetId="1" r:id="rId1"/>
    <sheet name="2023级硕士" sheetId="3" r:id="rId2"/>
    <sheet name="2022级学硕" sheetId="4" r:id="rId3"/>
    <sheet name="2022级专硕" sheetId="10" r:id="rId4"/>
    <sheet name="2024级博士" sheetId="2" r:id="rId5"/>
    <sheet name="2023级博士" sheetId="6" r:id="rId6"/>
    <sheet name="2022级博士" sheetId="7" r:id="rId7"/>
    <sheet name="2021级博士" sheetId="8" r:id="rId8"/>
  </sheets>
  <definedNames>
    <definedName name="_xlnm._FilterDatabase" localSheetId="7" hidden="1">'2021级博士'!$A$1:$I$20</definedName>
    <definedName name="_xlnm._FilterDatabase" localSheetId="6" hidden="1">'2022级博士'!$A$1:$I$20</definedName>
    <definedName name="_xlnm._FilterDatabase" localSheetId="5" hidden="1">'2023级博士'!$A$1:$I$20</definedName>
    <definedName name="_xlnm._FilterDatabase" localSheetId="4" hidden="1">'2024级博士'!$A$1:$H$21</definedName>
    <definedName name="_xlnm._FilterDatabase" localSheetId="0" hidden="1">'2024级硕士'!$A$1:$G$81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8" l="1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<sst xmlns="http://schemas.openxmlformats.org/spreadsheetml/2006/main" count="1726" uniqueCount="605">
  <si>
    <t>附件2</t>
  </si>
  <si>
    <t>海洋学院硕士研究生学业奖学金初评结果汇总表</t>
  </si>
  <si>
    <t>学院（系）（盖章）：                                学院（系）分管领导签字：</t>
  </si>
  <si>
    <t>序号</t>
  </si>
  <si>
    <t>学院（系）</t>
  </si>
  <si>
    <t>学年/阶段（按第一学年、第二学年、第三学年、第三阶段、第四阶段排序）</t>
  </si>
  <si>
    <t>学号</t>
  </si>
  <si>
    <t>姓名</t>
  </si>
  <si>
    <t>专业</t>
  </si>
  <si>
    <t>评定等级</t>
  </si>
  <si>
    <t>备注</t>
  </si>
  <si>
    <t>海洋学院</t>
  </si>
  <si>
    <t>第一学年</t>
  </si>
  <si>
    <t>241317010001</t>
  </si>
  <si>
    <t>邓占荣</t>
  </si>
  <si>
    <t>大气科学</t>
  </si>
  <si>
    <t>二等</t>
  </si>
  <si>
    <t>241317010002</t>
  </si>
  <si>
    <t>陆逸骐</t>
  </si>
  <si>
    <t>241317010003</t>
  </si>
  <si>
    <t>李梓涵</t>
  </si>
  <si>
    <t>241317010004</t>
  </si>
  <si>
    <t>周陈羽</t>
  </si>
  <si>
    <t>241317020001</t>
  </si>
  <si>
    <t>岑杞</t>
  </si>
  <si>
    <t>海洋科学</t>
  </si>
  <si>
    <t>241317020002</t>
  </si>
  <si>
    <t>宦毅</t>
  </si>
  <si>
    <t>241317020003</t>
  </si>
  <si>
    <t>刘岳</t>
  </si>
  <si>
    <t>241317020004</t>
  </si>
  <si>
    <t>王新烁</t>
  </si>
  <si>
    <t>241317020005</t>
  </si>
  <si>
    <t>阳亮</t>
  </si>
  <si>
    <t>241317020006</t>
  </si>
  <si>
    <t>孙嘉欣</t>
  </si>
  <si>
    <t>241317020007</t>
  </si>
  <si>
    <t>徐安琦</t>
  </si>
  <si>
    <t>241317020008</t>
  </si>
  <si>
    <t>郑雨晨</t>
  </si>
  <si>
    <t>241317020009</t>
  </si>
  <si>
    <t>陈磊</t>
  </si>
  <si>
    <t>241317020010</t>
  </si>
  <si>
    <t>古佳乐</t>
  </si>
  <si>
    <t>241317020011</t>
  </si>
  <si>
    <t>申睿</t>
  </si>
  <si>
    <t>241317020012</t>
  </si>
  <si>
    <t>覃渝皓</t>
  </si>
  <si>
    <t>241317020013</t>
  </si>
  <si>
    <t>王成安</t>
  </si>
  <si>
    <t>241317020014</t>
  </si>
  <si>
    <t>吴俊慷</t>
  </si>
  <si>
    <t>241317020015</t>
  </si>
  <si>
    <t>谢步为</t>
  </si>
  <si>
    <t>241317020016</t>
  </si>
  <si>
    <t>陆佳莹</t>
  </si>
  <si>
    <t>一等</t>
  </si>
  <si>
    <t>推免</t>
  </si>
  <si>
    <t>241317020017</t>
  </si>
  <si>
    <t>肖立文</t>
  </si>
  <si>
    <t>241317020018</t>
  </si>
  <si>
    <t>杨意</t>
  </si>
  <si>
    <t>241317020019</t>
  </si>
  <si>
    <t>张燕燕</t>
  </si>
  <si>
    <t>241317020020</t>
  </si>
  <si>
    <t>陈聪</t>
  </si>
  <si>
    <t>241317020021</t>
  </si>
  <si>
    <t>董伟明</t>
  </si>
  <si>
    <t>241317020022</t>
  </si>
  <si>
    <t>季云龙</t>
  </si>
  <si>
    <t>241317020023</t>
  </si>
  <si>
    <t>贾博洋</t>
  </si>
  <si>
    <t>241317020024</t>
  </si>
  <si>
    <t>景文轩</t>
  </si>
  <si>
    <t>241317020025</t>
  </si>
  <si>
    <t>李鑫泽</t>
  </si>
  <si>
    <t>241317020026</t>
  </si>
  <si>
    <t>刘钱晨</t>
  </si>
  <si>
    <t>241317020027</t>
  </si>
  <si>
    <t>卢玉林</t>
  </si>
  <si>
    <t>241317020028</t>
  </si>
  <si>
    <t>孙韬</t>
  </si>
  <si>
    <t>241317020029</t>
  </si>
  <si>
    <t>卫炳江</t>
  </si>
  <si>
    <t>241317020030</t>
  </si>
  <si>
    <t>吴城阳</t>
  </si>
  <si>
    <t>241317020031</t>
  </si>
  <si>
    <t>徐楚越</t>
  </si>
  <si>
    <t>241317020032</t>
  </si>
  <si>
    <t>许诺</t>
  </si>
  <si>
    <t>241317020033</t>
  </si>
  <si>
    <t>曾明瑜</t>
  </si>
  <si>
    <t>241317020034</t>
  </si>
  <si>
    <t>周志平</t>
  </si>
  <si>
    <t>241317020035</t>
  </si>
  <si>
    <t>胡锦棠</t>
  </si>
  <si>
    <t>241317020036</t>
  </si>
  <si>
    <t>李心悦</t>
  </si>
  <si>
    <t>241317020037</t>
  </si>
  <si>
    <t>刘轩笛</t>
  </si>
  <si>
    <t>241317020038</t>
  </si>
  <si>
    <t>潘秀意</t>
  </si>
  <si>
    <t>241317020039</t>
  </si>
  <si>
    <t>施童童</t>
  </si>
  <si>
    <t>241317020040</t>
  </si>
  <si>
    <t>孙瑞芳</t>
  </si>
  <si>
    <t>241317020041</t>
  </si>
  <si>
    <t>孙盈</t>
  </si>
  <si>
    <t>241617010001</t>
  </si>
  <si>
    <t>卢家成</t>
  </si>
  <si>
    <t>资源与环境</t>
  </si>
  <si>
    <t>241617010002</t>
  </si>
  <si>
    <t>时煦东</t>
  </si>
  <si>
    <t>241617010003</t>
  </si>
  <si>
    <t>赵得翔</t>
  </si>
  <si>
    <t>241617010004</t>
  </si>
  <si>
    <t>张潞迪</t>
  </si>
  <si>
    <t>241617010005</t>
  </si>
  <si>
    <t>高天宇</t>
  </si>
  <si>
    <t>241617010006</t>
  </si>
  <si>
    <t>郝志雄</t>
  </si>
  <si>
    <t>241617010007</t>
  </si>
  <si>
    <t>李嘉伟</t>
  </si>
  <si>
    <t>241617010008</t>
  </si>
  <si>
    <t>鲁浩懿</t>
  </si>
  <si>
    <t>241617010009</t>
  </si>
  <si>
    <t>吕卓</t>
  </si>
  <si>
    <t>241617010010</t>
  </si>
  <si>
    <t>任峥</t>
  </si>
  <si>
    <t>241617010011</t>
  </si>
  <si>
    <t>万禹</t>
  </si>
  <si>
    <t>241617010012</t>
  </si>
  <si>
    <t>王静阳</t>
  </si>
  <si>
    <t>241617010013</t>
  </si>
  <si>
    <t>岳磊</t>
  </si>
  <si>
    <t>241617010014</t>
  </si>
  <si>
    <t>朱宇轩</t>
  </si>
  <si>
    <t>241617010015</t>
  </si>
  <si>
    <t>安佳颖</t>
  </si>
  <si>
    <t>241617010016</t>
  </si>
  <si>
    <t>陈庆阳</t>
  </si>
  <si>
    <t>241617010017</t>
  </si>
  <si>
    <t>黄懿</t>
  </si>
  <si>
    <t>241617010018</t>
  </si>
  <si>
    <t>雷思宇</t>
  </si>
  <si>
    <t>241617010019</t>
  </si>
  <si>
    <t>李蕊宏</t>
  </si>
  <si>
    <t>241617010020</t>
  </si>
  <si>
    <t>王禹苏</t>
  </si>
  <si>
    <t>241617010021</t>
  </si>
  <si>
    <t>杨雅馨</t>
  </si>
  <si>
    <t>241617010022</t>
  </si>
  <si>
    <t>黄思卓</t>
  </si>
  <si>
    <t>241617010023</t>
  </si>
  <si>
    <t>沈子淇</t>
  </si>
  <si>
    <t>241617010024</t>
  </si>
  <si>
    <t>唐睿辰</t>
  </si>
  <si>
    <t>241617010025</t>
  </si>
  <si>
    <t>胡敏洁</t>
  </si>
  <si>
    <t>241617010026</t>
  </si>
  <si>
    <t>李天朴</t>
  </si>
  <si>
    <t>241617010027</t>
  </si>
  <si>
    <t>陆子灵</t>
  </si>
  <si>
    <t>241617010028</t>
  </si>
  <si>
    <t>罗友萍</t>
  </si>
  <si>
    <t>241617010029</t>
  </si>
  <si>
    <t>王晓瑜</t>
  </si>
  <si>
    <t>241617010030</t>
  </si>
  <si>
    <t>徐文雅</t>
  </si>
  <si>
    <t>241617010031</t>
  </si>
  <si>
    <t>闫柯臻</t>
  </si>
  <si>
    <t>241617010032</t>
  </si>
  <si>
    <t>赵路</t>
  </si>
  <si>
    <t>综合考核排名百分比（第一学年不填）</t>
  </si>
  <si>
    <r>
      <rPr>
        <sz val="12"/>
        <color rgb="FF000000"/>
        <rFont val="仿宋_GB2312"/>
        <charset val="134"/>
      </rPr>
      <t>1</t>
    </r>
  </si>
  <si>
    <t>第二学年</t>
  </si>
  <si>
    <t>231311040008</t>
  </si>
  <si>
    <t>侯本豪</t>
  </si>
  <si>
    <r>
      <rPr>
        <sz val="12"/>
        <color rgb="FF000000"/>
        <rFont val="仿宋_GB2312"/>
        <charset val="134"/>
      </rPr>
      <t>2</t>
    </r>
  </si>
  <si>
    <t>231311040039</t>
  </si>
  <si>
    <t>王静雯</t>
  </si>
  <si>
    <r>
      <rPr>
        <sz val="12"/>
        <color rgb="FF000000"/>
        <rFont val="仿宋_GB2312"/>
        <charset val="134"/>
      </rPr>
      <t>3</t>
    </r>
  </si>
  <si>
    <t>231311040006</t>
  </si>
  <si>
    <t>段佳奇</t>
  </si>
  <si>
    <r>
      <rPr>
        <sz val="12"/>
        <color rgb="FF000000"/>
        <rFont val="仿宋_GB2312"/>
        <charset val="134"/>
      </rPr>
      <t>4</t>
    </r>
  </si>
  <si>
    <t>231311010006</t>
  </si>
  <si>
    <t>谌梦瑶</t>
  </si>
  <si>
    <r>
      <rPr>
        <sz val="12"/>
        <color rgb="FF000000"/>
        <rFont val="仿宋_GB2312"/>
        <charset val="134"/>
      </rPr>
      <t>5</t>
    </r>
  </si>
  <si>
    <t>231311040010</t>
  </si>
  <si>
    <t>李文宇</t>
  </si>
  <si>
    <r>
      <rPr>
        <sz val="12"/>
        <color rgb="FF000000"/>
        <rFont val="仿宋_GB2312"/>
        <charset val="134"/>
      </rPr>
      <t>6</t>
    </r>
  </si>
  <si>
    <t>231311040017</t>
  </si>
  <si>
    <t>吴海星</t>
  </si>
  <si>
    <r>
      <rPr>
        <sz val="12"/>
        <color rgb="FF000000"/>
        <rFont val="仿宋_GB2312"/>
        <charset val="134"/>
      </rPr>
      <t>7</t>
    </r>
  </si>
  <si>
    <t>231311040033</t>
  </si>
  <si>
    <t>李嫚</t>
  </si>
  <si>
    <r>
      <rPr>
        <sz val="12"/>
        <color rgb="FF000000"/>
        <rFont val="仿宋_GB2312"/>
        <charset val="134"/>
      </rPr>
      <t>8</t>
    </r>
  </si>
  <si>
    <t>231311040013</t>
  </si>
  <si>
    <t>卢玉祥</t>
  </si>
  <si>
    <r>
      <rPr>
        <sz val="12"/>
        <color rgb="FF000000"/>
        <rFont val="仿宋_GB2312"/>
        <charset val="134"/>
      </rPr>
      <t>9</t>
    </r>
  </si>
  <si>
    <t>231311040021</t>
  </si>
  <si>
    <t>叶瀚林</t>
  </si>
  <si>
    <r>
      <rPr>
        <sz val="12"/>
        <color rgb="FF000000"/>
        <rFont val="仿宋_GB2312"/>
        <charset val="134"/>
      </rPr>
      <t>10</t>
    </r>
  </si>
  <si>
    <t>231311040044</t>
  </si>
  <si>
    <t>张薇</t>
  </si>
  <si>
    <r>
      <rPr>
        <sz val="12"/>
        <color rgb="FF000000"/>
        <rFont val="仿宋_GB2312"/>
        <charset val="134"/>
      </rPr>
      <t>11</t>
    </r>
  </si>
  <si>
    <t>231311040031</t>
  </si>
  <si>
    <t>黄灿英</t>
  </si>
  <si>
    <r>
      <rPr>
        <sz val="12"/>
        <color rgb="FF000000"/>
        <rFont val="仿宋_GB2312"/>
        <charset val="134"/>
      </rPr>
      <t>12</t>
    </r>
  </si>
  <si>
    <t>231311040034</t>
  </si>
  <si>
    <t>李梦嫡</t>
  </si>
  <si>
    <t>13</t>
  </si>
  <si>
    <t>231311040012</t>
  </si>
  <si>
    <t>刘滔</t>
  </si>
  <si>
    <t>14</t>
  </si>
  <si>
    <t>231311010005</t>
  </si>
  <si>
    <t>朱世武</t>
  </si>
  <si>
    <t>15</t>
  </si>
  <si>
    <t>231311040026</t>
  </si>
  <si>
    <t>赵永天</t>
  </si>
  <si>
    <t>16</t>
  </si>
  <si>
    <t>231311040035</t>
  </si>
  <si>
    <t>李思琦</t>
  </si>
  <si>
    <t>17</t>
  </si>
  <si>
    <t>231311040007</t>
  </si>
  <si>
    <t>范定宁</t>
  </si>
  <si>
    <r>
      <rPr>
        <sz val="12"/>
        <color rgb="FF000000"/>
        <rFont val="仿宋_GB2312"/>
        <charset val="134"/>
      </rPr>
      <t>18</t>
    </r>
  </si>
  <si>
    <t>231311040005</t>
  </si>
  <si>
    <t>杜胜豪</t>
  </si>
  <si>
    <r>
      <rPr>
        <sz val="12"/>
        <color rgb="FF000000"/>
        <rFont val="仿宋_GB2312"/>
        <charset val="134"/>
      </rPr>
      <t>19</t>
    </r>
  </si>
  <si>
    <t>231311040042</t>
  </si>
  <si>
    <t>邢佳语</t>
  </si>
  <si>
    <r>
      <rPr>
        <sz val="12"/>
        <color rgb="FF000000"/>
        <rFont val="仿宋_GB2312"/>
        <charset val="134"/>
      </rPr>
      <t>20</t>
    </r>
  </si>
  <si>
    <t>231311040004</t>
  </si>
  <si>
    <t>窦志超</t>
  </si>
  <si>
    <r>
      <rPr>
        <sz val="12"/>
        <color rgb="FF000000"/>
        <rFont val="仿宋_GB2312"/>
        <charset val="134"/>
      </rPr>
      <t>21</t>
    </r>
  </si>
  <si>
    <t>231311040001</t>
  </si>
  <si>
    <t>白点点</t>
  </si>
  <si>
    <r>
      <rPr>
        <sz val="12"/>
        <color rgb="FF000000"/>
        <rFont val="仿宋_GB2312"/>
        <charset val="134"/>
      </rPr>
      <t>22</t>
    </r>
  </si>
  <si>
    <t>231311040024</t>
  </si>
  <si>
    <t>袁赛赛</t>
  </si>
  <si>
    <r>
      <rPr>
        <sz val="12"/>
        <color rgb="FF000000"/>
        <rFont val="仿宋_GB2312"/>
        <charset val="134"/>
      </rPr>
      <t>23</t>
    </r>
  </si>
  <si>
    <t>231311040040</t>
  </si>
  <si>
    <t>王一乔</t>
  </si>
  <si>
    <r>
      <rPr>
        <sz val="12"/>
        <color rgb="FF000000"/>
        <rFont val="仿宋_GB2312"/>
        <charset val="134"/>
      </rPr>
      <t>24</t>
    </r>
  </si>
  <si>
    <t>231311040014</t>
  </si>
  <si>
    <t>施清舰</t>
  </si>
  <si>
    <r>
      <rPr>
        <sz val="12"/>
        <color rgb="FF000000"/>
        <rFont val="仿宋_GB2312"/>
        <charset val="134"/>
      </rPr>
      <t>25</t>
    </r>
  </si>
  <si>
    <t>231311010001</t>
  </si>
  <si>
    <t>姜韶庚</t>
  </si>
  <si>
    <r>
      <rPr>
        <sz val="12"/>
        <color rgb="FF000000"/>
        <rFont val="仿宋_GB2312"/>
        <charset val="134"/>
      </rPr>
      <t>26</t>
    </r>
  </si>
  <si>
    <t>231311010003</t>
  </si>
  <si>
    <t>徐艺伦</t>
  </si>
  <si>
    <r>
      <rPr>
        <sz val="12"/>
        <color rgb="FF000000"/>
        <rFont val="仿宋_GB2312"/>
        <charset val="134"/>
      </rPr>
      <t>27</t>
    </r>
  </si>
  <si>
    <t>231311040029</t>
  </si>
  <si>
    <t>郜炜</t>
  </si>
  <si>
    <r>
      <rPr>
        <sz val="12"/>
        <color rgb="FF000000"/>
        <rFont val="仿宋_GB2312"/>
        <charset val="134"/>
      </rPr>
      <t>28</t>
    </r>
  </si>
  <si>
    <t>231311040041</t>
  </si>
  <si>
    <t>王艺凡</t>
  </si>
  <si>
    <r>
      <rPr>
        <sz val="12"/>
        <color rgb="FF000000"/>
        <rFont val="仿宋_GB2312"/>
        <charset val="134"/>
      </rPr>
      <t>29</t>
    </r>
  </si>
  <si>
    <t>231311040046</t>
  </si>
  <si>
    <t>周珊</t>
  </si>
  <si>
    <r>
      <rPr>
        <sz val="12"/>
        <color rgb="FF000000"/>
        <rFont val="仿宋_GB2312"/>
        <charset val="134"/>
      </rPr>
      <t>30</t>
    </r>
  </si>
  <si>
    <t>231311010002</t>
  </si>
  <si>
    <t>李俊杰</t>
  </si>
  <si>
    <r>
      <rPr>
        <sz val="12"/>
        <color rgb="FF000000"/>
        <rFont val="仿宋_GB2312"/>
        <charset val="134"/>
      </rPr>
      <t>31</t>
    </r>
  </si>
  <si>
    <t>231311040027</t>
  </si>
  <si>
    <t>赵子杰</t>
  </si>
  <si>
    <r>
      <rPr>
        <sz val="12"/>
        <color rgb="FF000000"/>
        <rFont val="仿宋_GB2312"/>
        <charset val="134"/>
      </rPr>
      <t>32</t>
    </r>
  </si>
  <si>
    <t>231311040032</t>
  </si>
  <si>
    <t>黎辰婕</t>
  </si>
  <si>
    <r>
      <rPr>
        <sz val="12"/>
        <color rgb="FF000000"/>
        <rFont val="仿宋_GB2312"/>
        <charset val="134"/>
      </rPr>
      <t>33</t>
    </r>
  </si>
  <si>
    <t>231311040025</t>
  </si>
  <si>
    <t>张鹏飞</t>
  </si>
  <si>
    <r>
      <rPr>
        <sz val="12"/>
        <color rgb="FF000000"/>
        <rFont val="仿宋_GB2312"/>
        <charset val="134"/>
      </rPr>
      <t>34</t>
    </r>
  </si>
  <si>
    <t>231311040003</t>
  </si>
  <si>
    <t>董自清</t>
  </si>
  <si>
    <r>
      <rPr>
        <sz val="12"/>
        <color rgb="FF000000"/>
        <rFont val="仿宋_GB2312"/>
        <charset val="134"/>
      </rPr>
      <t>35</t>
    </r>
  </si>
  <si>
    <t>231311040002</t>
  </si>
  <si>
    <t>陈兴炜</t>
  </si>
  <si>
    <r>
      <rPr>
        <sz val="12"/>
        <color rgb="FF000000"/>
        <rFont val="仿宋_GB2312"/>
        <charset val="134"/>
      </rPr>
      <t>36</t>
    </r>
  </si>
  <si>
    <t>231311040043</t>
  </si>
  <si>
    <t>张清月</t>
  </si>
  <si>
    <r>
      <rPr>
        <sz val="12"/>
        <color rgb="FF000000"/>
        <rFont val="仿宋_GB2312"/>
        <charset val="134"/>
      </rPr>
      <t>37</t>
    </r>
  </si>
  <si>
    <t>231311040038</t>
  </si>
  <si>
    <t>王安琪</t>
  </si>
  <si>
    <r>
      <rPr>
        <sz val="12"/>
        <color rgb="FF000000"/>
        <rFont val="仿宋_GB2312"/>
        <charset val="134"/>
      </rPr>
      <t>38</t>
    </r>
  </si>
  <si>
    <t>231311040022</t>
  </si>
  <si>
    <t>叶雨晨</t>
  </si>
  <si>
    <r>
      <rPr>
        <sz val="12"/>
        <color rgb="FF000000"/>
        <rFont val="仿宋_GB2312"/>
        <charset val="134"/>
      </rPr>
      <t>39</t>
    </r>
  </si>
  <si>
    <t>231311040020</t>
  </si>
  <si>
    <t>阳耀帆</t>
  </si>
  <si>
    <r>
      <rPr>
        <sz val="12"/>
        <color rgb="FF000000"/>
        <rFont val="仿宋_GB2312"/>
        <charset val="134"/>
      </rPr>
      <t>40</t>
    </r>
  </si>
  <si>
    <t>231311040023</t>
  </si>
  <si>
    <t>俞重阳</t>
  </si>
  <si>
    <t>暂定</t>
  </si>
  <si>
    <r>
      <rPr>
        <sz val="12"/>
        <color rgb="FF000000"/>
        <rFont val="仿宋_GB2312"/>
        <charset val="134"/>
      </rPr>
      <t>41</t>
    </r>
  </si>
  <si>
    <t>231311040036</t>
  </si>
  <si>
    <t>李悦书</t>
  </si>
  <si>
    <r>
      <rPr>
        <sz val="12"/>
        <color rgb="FF000000"/>
        <rFont val="仿宋_GB2312"/>
        <charset val="134"/>
      </rPr>
      <t>42</t>
    </r>
  </si>
  <si>
    <t>231311040019</t>
  </si>
  <si>
    <t>徐成龙</t>
  </si>
  <si>
    <r>
      <rPr>
        <sz val="12"/>
        <color rgb="FF000000"/>
        <rFont val="仿宋_GB2312"/>
        <charset val="134"/>
      </rPr>
      <t>43</t>
    </r>
  </si>
  <si>
    <t>231311040016</t>
  </si>
  <si>
    <t>王福远</t>
  </si>
  <si>
    <r>
      <rPr>
        <sz val="12"/>
        <color rgb="FF000000"/>
        <rFont val="仿宋_GB2312"/>
        <charset val="134"/>
      </rPr>
      <t>44</t>
    </r>
  </si>
  <si>
    <t>231311040045</t>
  </si>
  <si>
    <t>钟佳敏</t>
  </si>
  <si>
    <r>
      <rPr>
        <sz val="12"/>
        <color rgb="FF000000"/>
        <rFont val="仿宋_GB2312"/>
        <charset val="134"/>
      </rPr>
      <t>45</t>
    </r>
  </si>
  <si>
    <t>231311040028</t>
  </si>
  <si>
    <t>方怡宁</t>
  </si>
  <si>
    <r>
      <rPr>
        <sz val="12"/>
        <color rgb="FF000000"/>
        <rFont val="仿宋_GB2312"/>
        <charset val="134"/>
      </rPr>
      <t>46</t>
    </r>
  </si>
  <si>
    <t>231311010008</t>
  </si>
  <si>
    <t>卢瑶</t>
  </si>
  <si>
    <r>
      <rPr>
        <sz val="12"/>
        <color rgb="FF000000"/>
        <rFont val="仿宋_GB2312"/>
        <charset val="134"/>
      </rPr>
      <t>47</t>
    </r>
  </si>
  <si>
    <t>231311040037</t>
  </si>
  <si>
    <t>史诗</t>
  </si>
  <si>
    <r>
      <rPr>
        <sz val="12"/>
        <color rgb="FF000000"/>
        <rFont val="仿宋_GB2312"/>
        <charset val="134"/>
      </rPr>
      <t>48</t>
    </r>
  </si>
  <si>
    <t>231311040011</t>
  </si>
  <si>
    <t>刘栋祥</t>
  </si>
  <si>
    <r>
      <rPr>
        <sz val="12"/>
        <color rgb="FF000000"/>
        <rFont val="仿宋_GB2312"/>
        <charset val="134"/>
      </rPr>
      <t>49</t>
    </r>
  </si>
  <si>
    <t>231311010004</t>
  </si>
  <si>
    <t>张琛</t>
  </si>
  <si>
    <r>
      <rPr>
        <sz val="12"/>
        <color rgb="FF000000"/>
        <rFont val="仿宋_GB2312"/>
        <charset val="134"/>
      </rPr>
      <t>50</t>
    </r>
  </si>
  <si>
    <t>231311040015</t>
  </si>
  <si>
    <t>苏洋</t>
  </si>
  <si>
    <r>
      <rPr>
        <sz val="12"/>
        <color rgb="FF000000"/>
        <rFont val="仿宋_GB2312"/>
        <charset val="134"/>
      </rPr>
      <t>51</t>
    </r>
  </si>
  <si>
    <t>231311010007</t>
  </si>
  <si>
    <t>康子心</t>
  </si>
  <si>
    <t>第三学年</t>
  </si>
  <si>
    <t>221311040035</t>
  </si>
  <si>
    <t>李申奥</t>
  </si>
  <si>
    <t>221311040008</t>
  </si>
  <si>
    <t>李想</t>
  </si>
  <si>
    <t>221311040025</t>
  </si>
  <si>
    <t>袁阳</t>
  </si>
  <si>
    <t>221311040001</t>
  </si>
  <si>
    <t>陈绵培</t>
  </si>
  <si>
    <t>221311040028</t>
  </si>
  <si>
    <t>赵天择</t>
  </si>
  <si>
    <t>221311040044</t>
  </si>
  <si>
    <t>张雯靖</t>
  </si>
  <si>
    <t>221311040005</t>
  </si>
  <si>
    <t>胡宇熙</t>
  </si>
  <si>
    <t>221311040039</t>
  </si>
  <si>
    <t>汪心悦</t>
  </si>
  <si>
    <t>221311040029</t>
  </si>
  <si>
    <t>陈隽琳</t>
  </si>
  <si>
    <t>221311040016</t>
  </si>
  <si>
    <t>谭文睿</t>
  </si>
  <si>
    <t>221311040006</t>
  </si>
  <si>
    <t>李林</t>
  </si>
  <si>
    <t>221311040020</t>
  </si>
  <si>
    <t>吴心宇</t>
  </si>
  <si>
    <t>221311040010</t>
  </si>
  <si>
    <t>刘明昊</t>
  </si>
  <si>
    <t>221311040031</t>
  </si>
  <si>
    <t>崔楠</t>
  </si>
  <si>
    <t>221311040036</t>
  </si>
  <si>
    <t>梁思轩</t>
  </si>
  <si>
    <t>221311040033</t>
  </si>
  <si>
    <t>黄梦涵</t>
  </si>
  <si>
    <t>221311040013</t>
  </si>
  <si>
    <t>牛浩然</t>
  </si>
  <si>
    <t>221311040024</t>
  </si>
  <si>
    <t>姚云龙</t>
  </si>
  <si>
    <t>221311040003</t>
  </si>
  <si>
    <t>杜林汾</t>
  </si>
  <si>
    <t>221311040011</t>
  </si>
  <si>
    <t>龙子腾</t>
  </si>
  <si>
    <t>221311040041</t>
  </si>
  <si>
    <t>王萌萌</t>
  </si>
  <si>
    <t>221311040021</t>
  </si>
  <si>
    <t>徐红飞</t>
  </si>
  <si>
    <t>221311040030</t>
  </si>
  <si>
    <t>崔立帆</t>
  </si>
  <si>
    <t>221311040038</t>
  </si>
  <si>
    <t>孙晨祎</t>
  </si>
  <si>
    <t>221311040019</t>
  </si>
  <si>
    <t>吴诚豪</t>
  </si>
  <si>
    <t>221311040032</t>
  </si>
  <si>
    <t>高睿宸</t>
  </si>
  <si>
    <t>221311040012</t>
  </si>
  <si>
    <t>马超</t>
  </si>
  <si>
    <t>221311040017</t>
  </si>
  <si>
    <t>王涛</t>
  </si>
  <si>
    <t>221311040034</t>
  </si>
  <si>
    <t>雷天影</t>
  </si>
  <si>
    <t>221311040022</t>
  </si>
  <si>
    <t>徐雪峰</t>
  </si>
  <si>
    <t>221311040007</t>
  </si>
  <si>
    <t>李文庆</t>
  </si>
  <si>
    <t>221311040002</t>
  </si>
  <si>
    <t>丁义</t>
  </si>
  <si>
    <t>221311040009</t>
  </si>
  <si>
    <t>梁铂雨</t>
  </si>
  <si>
    <t>221311040014</t>
  </si>
  <si>
    <t>任永明</t>
  </si>
  <si>
    <t>221311040015</t>
  </si>
  <si>
    <t>宋思洋</t>
  </si>
  <si>
    <t>221311040023</t>
  </si>
  <si>
    <t>晏阳天</t>
  </si>
  <si>
    <t>221311040027</t>
  </si>
  <si>
    <t>张瀚鹏</t>
  </si>
  <si>
    <t>221311040042</t>
  </si>
  <si>
    <t>徐畅</t>
  </si>
  <si>
    <t>221611010011</t>
  </si>
  <si>
    <t>李洋</t>
  </si>
  <si>
    <t>221611010029</t>
  </si>
  <si>
    <t>王淇</t>
  </si>
  <si>
    <t>221611010015</t>
  </si>
  <si>
    <t>王宏川</t>
  </si>
  <si>
    <t>221611010020</t>
  </si>
  <si>
    <t>张瑞增</t>
  </si>
  <si>
    <t>221611010027</t>
  </si>
  <si>
    <t>刘鑫</t>
  </si>
  <si>
    <t>221611010032</t>
  </si>
  <si>
    <t>赵娜</t>
  </si>
  <si>
    <t>221611010014</t>
  </si>
  <si>
    <t>孙炜</t>
  </si>
  <si>
    <t>221611010018</t>
  </si>
  <si>
    <t>徐欢</t>
  </si>
  <si>
    <t>221611010013</t>
  </si>
  <si>
    <t>石硕</t>
  </si>
  <si>
    <t>221611010022</t>
  </si>
  <si>
    <t>成凯凯</t>
  </si>
  <si>
    <t>221611010007</t>
  </si>
  <si>
    <t>黄憬龙</t>
  </si>
  <si>
    <t>221611010030</t>
  </si>
  <si>
    <t>冼梓琦</t>
  </si>
  <si>
    <t>221611010031</t>
  </si>
  <si>
    <t>张可睿</t>
  </si>
  <si>
    <t>221611010005</t>
  </si>
  <si>
    <t>郭千秋</t>
  </si>
  <si>
    <t>221611010003</t>
  </si>
  <si>
    <t>揣珺翰</t>
  </si>
  <si>
    <t>221611010009</t>
  </si>
  <si>
    <t>李金龙</t>
  </si>
  <si>
    <t>221611010024</t>
  </si>
  <si>
    <t>付馨逸</t>
  </si>
  <si>
    <t>221611010016</t>
  </si>
  <si>
    <t>王仲杰</t>
  </si>
  <si>
    <t>221611010006</t>
  </si>
  <si>
    <t>郭湉</t>
  </si>
  <si>
    <t>221611010028</t>
  </si>
  <si>
    <t>罗莎莎</t>
  </si>
  <si>
    <t>221611010001</t>
  </si>
  <si>
    <t>鲍天赐</t>
  </si>
  <si>
    <t>221611010002</t>
  </si>
  <si>
    <t>陈一</t>
  </si>
  <si>
    <t>221611010019</t>
  </si>
  <si>
    <t>徐钲汶</t>
  </si>
  <si>
    <t>221611010008</t>
  </si>
  <si>
    <t>黄烙</t>
  </si>
  <si>
    <t>221611010023</t>
  </si>
  <si>
    <t>范佳婷</t>
  </si>
  <si>
    <t>221611010026</t>
  </si>
  <si>
    <t>刘芮伶</t>
  </si>
  <si>
    <t>221611010004</t>
  </si>
  <si>
    <t>董金昊</t>
  </si>
  <si>
    <t>221611010025</t>
  </si>
  <si>
    <t>林金妮</t>
  </si>
  <si>
    <t>221611010017</t>
  </si>
  <si>
    <t>吴伊凡</t>
  </si>
  <si>
    <t>221611010012</t>
  </si>
  <si>
    <t>毛梓扬</t>
  </si>
  <si>
    <t>221611010010</t>
  </si>
  <si>
    <t>李睿熙</t>
  </si>
  <si>
    <t>海洋学院博士研究生学业奖学金初评结果汇总表</t>
  </si>
  <si>
    <t>240217010001</t>
  </si>
  <si>
    <t>常天翔</t>
  </si>
  <si>
    <t>240217010002</t>
  </si>
  <si>
    <t>陈嘉诺</t>
  </si>
  <si>
    <t>240217010003</t>
  </si>
  <si>
    <t>李萌</t>
  </si>
  <si>
    <t>240217010004</t>
  </si>
  <si>
    <t>刘家欣</t>
  </si>
  <si>
    <t>240217010005</t>
  </si>
  <si>
    <t>钱俊凯</t>
  </si>
  <si>
    <t>240217010006</t>
  </si>
  <si>
    <t>王超宇</t>
  </si>
  <si>
    <t>240217010007</t>
  </si>
  <si>
    <t>袁崇祯</t>
  </si>
  <si>
    <t>240217010008</t>
  </si>
  <si>
    <t>曾博新</t>
  </si>
  <si>
    <t>240217010009</t>
  </si>
  <si>
    <t>门研灼</t>
  </si>
  <si>
    <t>240217010010</t>
  </si>
  <si>
    <t>孟林夕</t>
  </si>
  <si>
    <t>240217010011</t>
  </si>
  <si>
    <t>佟晋宁</t>
  </si>
  <si>
    <t>240317020001</t>
  </si>
  <si>
    <t>仇志欣</t>
  </si>
  <si>
    <t>240417010001</t>
  </si>
  <si>
    <t>方恒</t>
  </si>
  <si>
    <t>240417010002</t>
  </si>
  <si>
    <t>林海龙</t>
  </si>
  <si>
    <t>240417010003</t>
  </si>
  <si>
    <t>王雨</t>
  </si>
  <si>
    <t>240417010004</t>
  </si>
  <si>
    <t>王泓然</t>
  </si>
  <si>
    <t>240817010001</t>
  </si>
  <si>
    <t>臧声琳</t>
  </si>
  <si>
    <t>直博生</t>
  </si>
  <si>
    <t>230411080002</t>
  </si>
  <si>
    <t>李磊</t>
  </si>
  <si>
    <t>230411080004</t>
  </si>
  <si>
    <t>饶伟勋</t>
  </si>
  <si>
    <t>230211080005</t>
  </si>
  <si>
    <t>牛棚超</t>
  </si>
  <si>
    <t>230411080001</t>
  </si>
  <si>
    <t>纪献普</t>
  </si>
  <si>
    <t>230411080006</t>
  </si>
  <si>
    <t>周益飞</t>
  </si>
  <si>
    <t>230411080005</t>
  </si>
  <si>
    <t>许文鼎</t>
  </si>
  <si>
    <t>230211080010</t>
  </si>
  <si>
    <t>尹晗</t>
  </si>
  <si>
    <t>230211080007</t>
  </si>
  <si>
    <t>陈恺滢</t>
  </si>
  <si>
    <t>230211080004</t>
  </si>
  <si>
    <t>马皓然</t>
  </si>
  <si>
    <t>230211080003</t>
  </si>
  <si>
    <t>刘振轩</t>
  </si>
  <si>
    <t>230211080002</t>
  </si>
  <si>
    <t>梁瑞泽</t>
  </si>
  <si>
    <t>230211080006</t>
  </si>
  <si>
    <t>周玉</t>
  </si>
  <si>
    <t>230411080003</t>
  </si>
  <si>
    <t>李轶璇</t>
  </si>
  <si>
    <t>230411080007</t>
  </si>
  <si>
    <t>赵紫薇</t>
  </si>
  <si>
    <t>230211080001</t>
  </si>
  <si>
    <t>房世豪</t>
  </si>
  <si>
    <t>230211080009</t>
  </si>
  <si>
    <t>杨瑾</t>
  </si>
  <si>
    <t>220411080006</t>
  </si>
  <si>
    <t>张策</t>
  </si>
  <si>
    <t>220211080008</t>
  </si>
  <si>
    <t>张亚娟</t>
  </si>
  <si>
    <t>220211080004</t>
  </si>
  <si>
    <t>肖瑶</t>
  </si>
  <si>
    <t>220211080001</t>
  </si>
  <si>
    <t>曹源</t>
  </si>
  <si>
    <t>220211080002</t>
  </si>
  <si>
    <t>董昭顷</t>
  </si>
  <si>
    <t>220411080008</t>
  </si>
  <si>
    <t>谢雪晗</t>
  </si>
  <si>
    <t>220211080003</t>
  </si>
  <si>
    <t>宋志豪</t>
  </si>
  <si>
    <t>220411080007</t>
  </si>
  <si>
    <t>陈淑芬</t>
  </si>
  <si>
    <t>220411080005</t>
  </si>
  <si>
    <t>袁金鹏</t>
  </si>
  <si>
    <t>220411080002</t>
  </si>
  <si>
    <t>蒋先</t>
  </si>
  <si>
    <t>220311020001</t>
  </si>
  <si>
    <t>谈沐阳</t>
  </si>
  <si>
    <t>220411080003</t>
  </si>
  <si>
    <t>李雯昊</t>
  </si>
  <si>
    <t>220211080005</t>
  </si>
  <si>
    <t>杨宗儒</t>
  </si>
  <si>
    <t>220411080001</t>
  </si>
  <si>
    <t>黄仁新</t>
  </si>
  <si>
    <t>220211080007</t>
  </si>
  <si>
    <t>张嘉玮</t>
  </si>
  <si>
    <t>220411080004</t>
  </si>
  <si>
    <t>孟鑫</t>
  </si>
  <si>
    <t>第四阶段</t>
  </si>
  <si>
    <t>210211080002</t>
  </si>
  <si>
    <t>何子康</t>
  </si>
  <si>
    <t>210411080005</t>
  </si>
  <si>
    <t>陈姣</t>
  </si>
  <si>
    <t>210211080001</t>
  </si>
  <si>
    <t>段玮</t>
  </si>
  <si>
    <t>210411080001</t>
  </si>
  <si>
    <t>王晨</t>
  </si>
  <si>
    <t>210211080005</t>
  </si>
  <si>
    <t>严润玄</t>
  </si>
  <si>
    <r>
      <rPr>
        <sz val="12"/>
        <color rgb="FF000000"/>
        <rFont val="Microsoft YaHei UI"/>
        <charset val="134"/>
      </rPr>
      <t>二</t>
    </r>
    <r>
      <rPr>
        <sz val="12"/>
        <color rgb="FF000000"/>
        <rFont val="仿宋_GB2312"/>
        <charset val="134"/>
      </rPr>
      <t>等</t>
    </r>
  </si>
  <si>
    <t>210411080003</t>
  </si>
  <si>
    <t>吴开敏</t>
  </si>
  <si>
    <t>210411080002</t>
  </si>
  <si>
    <t>王冠</t>
  </si>
  <si>
    <t>210411080004</t>
  </si>
  <si>
    <t>张昊昊</t>
  </si>
  <si>
    <t>210211080004</t>
  </si>
  <si>
    <t>闫施帅</t>
  </si>
  <si>
    <t>210211080003</t>
  </si>
  <si>
    <t>刘志颖</t>
  </si>
  <si>
    <t>210211080006</t>
  </si>
  <si>
    <t>姚继成</t>
  </si>
  <si>
    <t>210211080008</t>
  </si>
  <si>
    <t>李宇茹</t>
  </si>
  <si>
    <t>210211080009</t>
  </si>
  <si>
    <t>张银雪</t>
  </si>
  <si>
    <t>210411080006</t>
  </si>
  <si>
    <t>赵敏</t>
  </si>
  <si>
    <t>200811080001</t>
  </si>
  <si>
    <t>黄铎天</t>
  </si>
  <si>
    <t>直博转普博</t>
  </si>
  <si>
    <t>第三阶段</t>
  </si>
  <si>
    <t>210811080001</t>
  </si>
  <si>
    <t>崔荣</t>
  </si>
  <si>
    <t>直博生，指标单列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</si>
</sst>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6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微软雅黑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Microsoft YaHei U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0" fontId="0" fillId="0" borderId="0" xfId="0" applyNumberForma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0" fontId="22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10" fontId="26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5" fillId="0" borderId="4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85" zoomScaleNormal="85" workbookViewId="0">
      <selection activeCell="N4" sqref="N4"/>
    </sheetView>
  </sheetViews>
  <sheetFormatPr defaultColWidth="9" defaultRowHeight="13.5" x14ac:dyDescent="0.15"/>
  <cols>
    <col min="2" max="2" width="13" customWidth="1"/>
    <col min="3" max="3" width="15.125" customWidth="1"/>
    <col min="4" max="4" width="13.75" customWidth="1"/>
    <col min="5" max="5" width="9.625" customWidth="1"/>
    <col min="6" max="6" width="21.75" customWidth="1"/>
    <col min="7" max="7" width="16.125" customWidth="1"/>
  </cols>
  <sheetData>
    <row r="1" spans="1:8" ht="20.25" x14ac:dyDescent="0.15">
      <c r="A1" s="4" t="s">
        <v>0</v>
      </c>
    </row>
    <row r="2" spans="1:8" ht="24" x14ac:dyDescent="0.15">
      <c r="A2" s="63" t="s">
        <v>1</v>
      </c>
      <c r="B2" s="63"/>
      <c r="C2" s="63"/>
      <c r="D2" s="63"/>
      <c r="E2" s="63"/>
      <c r="F2" s="63"/>
      <c r="G2" s="63"/>
    </row>
    <row r="3" spans="1:8" ht="63.95" customHeight="1" x14ac:dyDescent="0.15">
      <c r="A3" s="64" t="s">
        <v>2</v>
      </c>
      <c r="B3" s="64"/>
      <c r="C3" s="64"/>
      <c r="D3" s="64"/>
      <c r="E3" s="64"/>
      <c r="F3" s="64"/>
      <c r="G3" s="64"/>
    </row>
    <row r="4" spans="1:8" ht="85.5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14.25" x14ac:dyDescent="0.15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20"/>
    </row>
    <row r="6" spans="1:8" ht="14.25" x14ac:dyDescent="0.15">
      <c r="A6" s="7">
        <v>2</v>
      </c>
      <c r="B6" s="7" t="s">
        <v>11</v>
      </c>
      <c r="C6" s="7" t="s">
        <v>12</v>
      </c>
      <c r="D6" s="7" t="s">
        <v>17</v>
      </c>
      <c r="E6" s="7" t="s">
        <v>18</v>
      </c>
      <c r="F6" s="7" t="s">
        <v>15</v>
      </c>
      <c r="G6" s="7" t="s">
        <v>16</v>
      </c>
      <c r="H6" s="20"/>
    </row>
    <row r="7" spans="1:8" ht="14.25" x14ac:dyDescent="0.15">
      <c r="A7" s="7">
        <v>3</v>
      </c>
      <c r="B7" s="7" t="s">
        <v>11</v>
      </c>
      <c r="C7" s="7" t="s">
        <v>12</v>
      </c>
      <c r="D7" s="7" t="s">
        <v>19</v>
      </c>
      <c r="E7" s="7" t="s">
        <v>20</v>
      </c>
      <c r="F7" s="7" t="s">
        <v>15</v>
      </c>
      <c r="G7" s="7" t="s">
        <v>16</v>
      </c>
      <c r="H7" s="20"/>
    </row>
    <row r="8" spans="1:8" ht="14.25" x14ac:dyDescent="0.15">
      <c r="A8" s="7">
        <v>4</v>
      </c>
      <c r="B8" s="7" t="s">
        <v>11</v>
      </c>
      <c r="C8" s="7" t="s">
        <v>12</v>
      </c>
      <c r="D8" s="7" t="s">
        <v>21</v>
      </c>
      <c r="E8" s="7" t="s">
        <v>22</v>
      </c>
      <c r="F8" s="7" t="s">
        <v>15</v>
      </c>
      <c r="G8" s="7" t="s">
        <v>16</v>
      </c>
      <c r="H8" s="20"/>
    </row>
    <row r="9" spans="1:8" ht="14.25" x14ac:dyDescent="0.15">
      <c r="A9" s="7">
        <v>5</v>
      </c>
      <c r="B9" s="7" t="s">
        <v>11</v>
      </c>
      <c r="C9" s="7" t="s">
        <v>12</v>
      </c>
      <c r="D9" s="7" t="s">
        <v>23</v>
      </c>
      <c r="E9" s="7" t="s">
        <v>24</v>
      </c>
      <c r="F9" s="7" t="s">
        <v>25</v>
      </c>
      <c r="G9" s="7" t="s">
        <v>16</v>
      </c>
      <c r="H9" s="20"/>
    </row>
    <row r="10" spans="1:8" ht="14.25" x14ac:dyDescent="0.15">
      <c r="A10" s="7">
        <v>6</v>
      </c>
      <c r="B10" s="7" t="s">
        <v>11</v>
      </c>
      <c r="C10" s="7" t="s">
        <v>12</v>
      </c>
      <c r="D10" s="7" t="s">
        <v>26</v>
      </c>
      <c r="E10" s="7" t="s">
        <v>27</v>
      </c>
      <c r="F10" s="7" t="s">
        <v>25</v>
      </c>
      <c r="G10" s="7" t="s">
        <v>16</v>
      </c>
      <c r="H10" s="20"/>
    </row>
    <row r="11" spans="1:8" ht="14.25" x14ac:dyDescent="0.15">
      <c r="A11" s="7">
        <v>7</v>
      </c>
      <c r="B11" s="7" t="s">
        <v>11</v>
      </c>
      <c r="C11" s="7" t="s">
        <v>12</v>
      </c>
      <c r="D11" s="7" t="s">
        <v>28</v>
      </c>
      <c r="E11" s="7" t="s">
        <v>29</v>
      </c>
      <c r="F11" s="7" t="s">
        <v>25</v>
      </c>
      <c r="G11" s="7" t="s">
        <v>16</v>
      </c>
      <c r="H11" s="20"/>
    </row>
    <row r="12" spans="1:8" ht="14.25" x14ac:dyDescent="0.15">
      <c r="A12" s="7">
        <v>8</v>
      </c>
      <c r="B12" s="7" t="s">
        <v>11</v>
      </c>
      <c r="C12" s="7" t="s">
        <v>12</v>
      </c>
      <c r="D12" s="7" t="s">
        <v>30</v>
      </c>
      <c r="E12" s="7" t="s">
        <v>31</v>
      </c>
      <c r="F12" s="7" t="s">
        <v>25</v>
      </c>
      <c r="G12" s="7" t="s">
        <v>16</v>
      </c>
      <c r="H12" s="20"/>
    </row>
    <row r="13" spans="1:8" ht="14.25" x14ac:dyDescent="0.15">
      <c r="A13" s="7">
        <v>9</v>
      </c>
      <c r="B13" s="7" t="s">
        <v>11</v>
      </c>
      <c r="C13" s="7" t="s">
        <v>12</v>
      </c>
      <c r="D13" s="7" t="s">
        <v>32</v>
      </c>
      <c r="E13" s="7" t="s">
        <v>33</v>
      </c>
      <c r="F13" s="7" t="s">
        <v>25</v>
      </c>
      <c r="G13" s="7" t="s">
        <v>16</v>
      </c>
      <c r="H13" s="20"/>
    </row>
    <row r="14" spans="1:8" ht="14.25" x14ac:dyDescent="0.15">
      <c r="A14" s="7">
        <v>10</v>
      </c>
      <c r="B14" s="7" t="s">
        <v>11</v>
      </c>
      <c r="C14" s="7" t="s">
        <v>12</v>
      </c>
      <c r="D14" s="7" t="s">
        <v>34</v>
      </c>
      <c r="E14" s="7" t="s">
        <v>35</v>
      </c>
      <c r="F14" s="7" t="s">
        <v>25</v>
      </c>
      <c r="G14" s="7" t="s">
        <v>16</v>
      </c>
      <c r="H14" s="20"/>
    </row>
    <row r="15" spans="1:8" ht="14.25" x14ac:dyDescent="0.15">
      <c r="A15" s="7">
        <v>11</v>
      </c>
      <c r="B15" s="7" t="s">
        <v>11</v>
      </c>
      <c r="C15" s="7" t="s">
        <v>12</v>
      </c>
      <c r="D15" s="7" t="s">
        <v>36</v>
      </c>
      <c r="E15" s="7" t="s">
        <v>37</v>
      </c>
      <c r="F15" s="7" t="s">
        <v>25</v>
      </c>
      <c r="G15" s="7" t="s">
        <v>16</v>
      </c>
      <c r="H15" s="20"/>
    </row>
    <row r="16" spans="1:8" ht="14.25" x14ac:dyDescent="0.15">
      <c r="A16" s="7">
        <v>12</v>
      </c>
      <c r="B16" s="7" t="s">
        <v>11</v>
      </c>
      <c r="C16" s="7" t="s">
        <v>12</v>
      </c>
      <c r="D16" s="7" t="s">
        <v>38</v>
      </c>
      <c r="E16" s="7" t="s">
        <v>39</v>
      </c>
      <c r="F16" s="7" t="s">
        <v>25</v>
      </c>
      <c r="G16" s="7" t="s">
        <v>16</v>
      </c>
      <c r="H16" s="20"/>
    </row>
    <row r="17" spans="1:8" ht="14.25" x14ac:dyDescent="0.15">
      <c r="A17" s="7">
        <v>13</v>
      </c>
      <c r="B17" s="7" t="s">
        <v>11</v>
      </c>
      <c r="C17" s="7" t="s">
        <v>12</v>
      </c>
      <c r="D17" s="7" t="s">
        <v>40</v>
      </c>
      <c r="E17" s="7" t="s">
        <v>41</v>
      </c>
      <c r="F17" s="7" t="s">
        <v>25</v>
      </c>
      <c r="G17" s="7" t="s">
        <v>16</v>
      </c>
      <c r="H17" s="20"/>
    </row>
    <row r="18" spans="1:8" ht="14.25" x14ac:dyDescent="0.15">
      <c r="A18" s="7">
        <v>14</v>
      </c>
      <c r="B18" s="7" t="s">
        <v>11</v>
      </c>
      <c r="C18" s="7" t="s">
        <v>12</v>
      </c>
      <c r="D18" s="7" t="s">
        <v>42</v>
      </c>
      <c r="E18" s="7" t="s">
        <v>43</v>
      </c>
      <c r="F18" s="7" t="s">
        <v>25</v>
      </c>
      <c r="G18" s="7" t="s">
        <v>16</v>
      </c>
      <c r="H18" s="20"/>
    </row>
    <row r="19" spans="1:8" ht="14.25" x14ac:dyDescent="0.15">
      <c r="A19" s="7">
        <v>15</v>
      </c>
      <c r="B19" s="7" t="s">
        <v>11</v>
      </c>
      <c r="C19" s="7" t="s">
        <v>12</v>
      </c>
      <c r="D19" s="7" t="s">
        <v>44</v>
      </c>
      <c r="E19" s="7" t="s">
        <v>45</v>
      </c>
      <c r="F19" s="7" t="s">
        <v>25</v>
      </c>
      <c r="G19" s="7" t="s">
        <v>16</v>
      </c>
      <c r="H19" s="20"/>
    </row>
    <row r="20" spans="1:8" ht="14.25" x14ac:dyDescent="0.15">
      <c r="A20" s="7">
        <v>16</v>
      </c>
      <c r="B20" s="7" t="s">
        <v>11</v>
      </c>
      <c r="C20" s="7" t="s">
        <v>12</v>
      </c>
      <c r="D20" s="7" t="s">
        <v>46</v>
      </c>
      <c r="E20" s="7" t="s">
        <v>47</v>
      </c>
      <c r="F20" s="7" t="s">
        <v>25</v>
      </c>
      <c r="G20" s="7" t="s">
        <v>16</v>
      </c>
      <c r="H20" s="20"/>
    </row>
    <row r="21" spans="1:8" ht="14.25" x14ac:dyDescent="0.15">
      <c r="A21" s="7">
        <v>17</v>
      </c>
      <c r="B21" s="7" t="s">
        <v>11</v>
      </c>
      <c r="C21" s="7" t="s">
        <v>12</v>
      </c>
      <c r="D21" s="7" t="s">
        <v>48</v>
      </c>
      <c r="E21" s="7" t="s">
        <v>49</v>
      </c>
      <c r="F21" s="7" t="s">
        <v>25</v>
      </c>
      <c r="G21" s="7" t="s">
        <v>16</v>
      </c>
      <c r="H21" s="20"/>
    </row>
    <row r="22" spans="1:8" ht="14.25" x14ac:dyDescent="0.15">
      <c r="A22" s="7">
        <v>18</v>
      </c>
      <c r="B22" s="7" t="s">
        <v>11</v>
      </c>
      <c r="C22" s="7" t="s">
        <v>12</v>
      </c>
      <c r="D22" s="7" t="s">
        <v>50</v>
      </c>
      <c r="E22" s="7" t="s">
        <v>51</v>
      </c>
      <c r="F22" s="7" t="s">
        <v>25</v>
      </c>
      <c r="G22" s="7" t="s">
        <v>16</v>
      </c>
      <c r="H22" s="20"/>
    </row>
    <row r="23" spans="1:8" ht="14.25" x14ac:dyDescent="0.15">
      <c r="A23" s="7">
        <v>19</v>
      </c>
      <c r="B23" s="7" t="s">
        <v>11</v>
      </c>
      <c r="C23" s="7" t="s">
        <v>12</v>
      </c>
      <c r="D23" s="7" t="s">
        <v>52</v>
      </c>
      <c r="E23" s="7" t="s">
        <v>53</v>
      </c>
      <c r="F23" s="7" t="s">
        <v>25</v>
      </c>
      <c r="G23" s="7" t="s">
        <v>16</v>
      </c>
      <c r="H23" s="20"/>
    </row>
    <row r="24" spans="1:8" ht="14.25" x14ac:dyDescent="0.15">
      <c r="A24" s="7">
        <v>20</v>
      </c>
      <c r="B24" s="7" t="s">
        <v>11</v>
      </c>
      <c r="C24" s="7" t="s">
        <v>12</v>
      </c>
      <c r="D24" s="7" t="s">
        <v>54</v>
      </c>
      <c r="E24" s="7" t="s">
        <v>55</v>
      </c>
      <c r="F24" s="7" t="s">
        <v>25</v>
      </c>
      <c r="G24" s="7" t="s">
        <v>56</v>
      </c>
      <c r="H24" s="20" t="s">
        <v>57</v>
      </c>
    </row>
    <row r="25" spans="1:8" ht="14.25" x14ac:dyDescent="0.15">
      <c r="A25" s="7">
        <v>21</v>
      </c>
      <c r="B25" s="7" t="s">
        <v>11</v>
      </c>
      <c r="C25" s="7" t="s">
        <v>12</v>
      </c>
      <c r="D25" s="7" t="s">
        <v>58</v>
      </c>
      <c r="E25" s="7" t="s">
        <v>59</v>
      </c>
      <c r="F25" s="7" t="s">
        <v>25</v>
      </c>
      <c r="G25" s="7" t="s">
        <v>16</v>
      </c>
      <c r="H25" s="20"/>
    </row>
    <row r="26" spans="1:8" ht="14.25" x14ac:dyDescent="0.15">
      <c r="A26" s="7">
        <v>22</v>
      </c>
      <c r="B26" s="7" t="s">
        <v>11</v>
      </c>
      <c r="C26" s="7" t="s">
        <v>12</v>
      </c>
      <c r="D26" s="7" t="s">
        <v>60</v>
      </c>
      <c r="E26" s="7" t="s">
        <v>61</v>
      </c>
      <c r="F26" s="7" t="s">
        <v>25</v>
      </c>
      <c r="G26" s="7" t="s">
        <v>16</v>
      </c>
      <c r="H26" s="20"/>
    </row>
    <row r="27" spans="1:8" ht="14.25" x14ac:dyDescent="0.15">
      <c r="A27" s="7">
        <v>23</v>
      </c>
      <c r="B27" s="7" t="s">
        <v>11</v>
      </c>
      <c r="C27" s="7" t="s">
        <v>12</v>
      </c>
      <c r="D27" s="7" t="s">
        <v>62</v>
      </c>
      <c r="E27" s="7" t="s">
        <v>63</v>
      </c>
      <c r="F27" s="7" t="s">
        <v>25</v>
      </c>
      <c r="G27" s="7" t="s">
        <v>16</v>
      </c>
      <c r="H27" s="20"/>
    </row>
    <row r="28" spans="1:8" ht="14.25" x14ac:dyDescent="0.15">
      <c r="A28" s="7">
        <v>24</v>
      </c>
      <c r="B28" s="7" t="s">
        <v>11</v>
      </c>
      <c r="C28" s="7" t="s">
        <v>12</v>
      </c>
      <c r="D28" s="7" t="s">
        <v>64</v>
      </c>
      <c r="E28" s="7" t="s">
        <v>65</v>
      </c>
      <c r="F28" s="7" t="s">
        <v>25</v>
      </c>
      <c r="G28" s="7" t="s">
        <v>16</v>
      </c>
      <c r="H28" s="20"/>
    </row>
    <row r="29" spans="1:8" ht="14.25" x14ac:dyDescent="0.15">
      <c r="A29" s="7">
        <v>25</v>
      </c>
      <c r="B29" s="7" t="s">
        <v>11</v>
      </c>
      <c r="C29" s="7" t="s">
        <v>12</v>
      </c>
      <c r="D29" s="7" t="s">
        <v>66</v>
      </c>
      <c r="E29" s="7" t="s">
        <v>67</v>
      </c>
      <c r="F29" s="7" t="s">
        <v>25</v>
      </c>
      <c r="G29" s="7" t="s">
        <v>16</v>
      </c>
      <c r="H29" s="20"/>
    </row>
    <row r="30" spans="1:8" ht="14.25" x14ac:dyDescent="0.15">
      <c r="A30" s="7">
        <v>26</v>
      </c>
      <c r="B30" s="7" t="s">
        <v>11</v>
      </c>
      <c r="C30" s="7" t="s">
        <v>12</v>
      </c>
      <c r="D30" s="7" t="s">
        <v>68</v>
      </c>
      <c r="E30" s="7" t="s">
        <v>69</v>
      </c>
      <c r="F30" s="7" t="s">
        <v>25</v>
      </c>
      <c r="G30" s="7" t="s">
        <v>16</v>
      </c>
      <c r="H30" s="20"/>
    </row>
    <row r="31" spans="1:8" ht="14.25" x14ac:dyDescent="0.15">
      <c r="A31" s="7">
        <v>27</v>
      </c>
      <c r="B31" s="7" t="s">
        <v>11</v>
      </c>
      <c r="C31" s="7" t="s">
        <v>12</v>
      </c>
      <c r="D31" s="7" t="s">
        <v>70</v>
      </c>
      <c r="E31" s="7" t="s">
        <v>71</v>
      </c>
      <c r="F31" s="7" t="s">
        <v>25</v>
      </c>
      <c r="G31" s="7" t="s">
        <v>16</v>
      </c>
      <c r="H31" s="20"/>
    </row>
    <row r="32" spans="1:8" ht="14.25" x14ac:dyDescent="0.15">
      <c r="A32" s="7">
        <v>28</v>
      </c>
      <c r="B32" s="7" t="s">
        <v>11</v>
      </c>
      <c r="C32" s="7" t="s">
        <v>12</v>
      </c>
      <c r="D32" s="7" t="s">
        <v>72</v>
      </c>
      <c r="E32" s="7" t="s">
        <v>73</v>
      </c>
      <c r="F32" s="7" t="s">
        <v>25</v>
      </c>
      <c r="G32" s="7" t="s">
        <v>16</v>
      </c>
      <c r="H32" s="20"/>
    </row>
    <row r="33" spans="1:8" ht="14.25" x14ac:dyDescent="0.15">
      <c r="A33" s="7">
        <v>29</v>
      </c>
      <c r="B33" s="7" t="s">
        <v>11</v>
      </c>
      <c r="C33" s="7" t="s">
        <v>12</v>
      </c>
      <c r="D33" s="7" t="s">
        <v>74</v>
      </c>
      <c r="E33" s="7" t="s">
        <v>75</v>
      </c>
      <c r="F33" s="7" t="s">
        <v>25</v>
      </c>
      <c r="G33" s="7" t="s">
        <v>16</v>
      </c>
      <c r="H33" s="20"/>
    </row>
    <row r="34" spans="1:8" ht="14.25" x14ac:dyDescent="0.15">
      <c r="A34" s="7">
        <v>30</v>
      </c>
      <c r="B34" s="7" t="s">
        <v>11</v>
      </c>
      <c r="C34" s="7" t="s">
        <v>12</v>
      </c>
      <c r="D34" s="7" t="s">
        <v>76</v>
      </c>
      <c r="E34" s="7" t="s">
        <v>77</v>
      </c>
      <c r="F34" s="7" t="s">
        <v>25</v>
      </c>
      <c r="G34" s="7" t="s">
        <v>16</v>
      </c>
      <c r="H34" s="20"/>
    </row>
    <row r="35" spans="1:8" ht="14.25" x14ac:dyDescent="0.15">
      <c r="A35" s="7">
        <v>31</v>
      </c>
      <c r="B35" s="7" t="s">
        <v>11</v>
      </c>
      <c r="C35" s="7" t="s">
        <v>12</v>
      </c>
      <c r="D35" s="7" t="s">
        <v>78</v>
      </c>
      <c r="E35" s="7" t="s">
        <v>79</v>
      </c>
      <c r="F35" s="7" t="s">
        <v>25</v>
      </c>
      <c r="G35" s="7" t="s">
        <v>56</v>
      </c>
      <c r="H35" s="20" t="s">
        <v>57</v>
      </c>
    </row>
    <row r="36" spans="1:8" ht="14.25" x14ac:dyDescent="0.15">
      <c r="A36" s="7">
        <v>32</v>
      </c>
      <c r="B36" s="7" t="s">
        <v>11</v>
      </c>
      <c r="C36" s="7" t="s">
        <v>12</v>
      </c>
      <c r="D36" s="7" t="s">
        <v>80</v>
      </c>
      <c r="E36" s="7" t="s">
        <v>81</v>
      </c>
      <c r="F36" s="7" t="s">
        <v>25</v>
      </c>
      <c r="G36" s="7" t="s">
        <v>16</v>
      </c>
      <c r="H36" s="20"/>
    </row>
    <row r="37" spans="1:8" ht="14.25" x14ac:dyDescent="0.15">
      <c r="A37" s="7">
        <v>33</v>
      </c>
      <c r="B37" s="7" t="s">
        <v>11</v>
      </c>
      <c r="C37" s="7" t="s">
        <v>12</v>
      </c>
      <c r="D37" s="7" t="s">
        <v>82</v>
      </c>
      <c r="E37" s="7" t="s">
        <v>83</v>
      </c>
      <c r="F37" s="7" t="s">
        <v>25</v>
      </c>
      <c r="G37" s="7" t="s">
        <v>16</v>
      </c>
      <c r="H37" s="20"/>
    </row>
    <row r="38" spans="1:8" ht="14.25" x14ac:dyDescent="0.15">
      <c r="A38" s="7">
        <v>34</v>
      </c>
      <c r="B38" s="7" t="s">
        <v>11</v>
      </c>
      <c r="C38" s="7" t="s">
        <v>12</v>
      </c>
      <c r="D38" s="7" t="s">
        <v>84</v>
      </c>
      <c r="E38" s="7" t="s">
        <v>85</v>
      </c>
      <c r="F38" s="7" t="s">
        <v>25</v>
      </c>
      <c r="G38" s="7" t="s">
        <v>16</v>
      </c>
      <c r="H38" s="20"/>
    </row>
    <row r="39" spans="1:8" ht="14.25" x14ac:dyDescent="0.15">
      <c r="A39" s="7">
        <v>35</v>
      </c>
      <c r="B39" s="7" t="s">
        <v>11</v>
      </c>
      <c r="C39" s="7" t="s">
        <v>12</v>
      </c>
      <c r="D39" s="7" t="s">
        <v>86</v>
      </c>
      <c r="E39" s="7" t="s">
        <v>87</v>
      </c>
      <c r="F39" s="7" t="s">
        <v>25</v>
      </c>
      <c r="G39" s="7" t="s">
        <v>16</v>
      </c>
      <c r="H39" s="20"/>
    </row>
    <row r="40" spans="1:8" ht="14.25" x14ac:dyDescent="0.15">
      <c r="A40" s="7">
        <v>36</v>
      </c>
      <c r="B40" s="7" t="s">
        <v>11</v>
      </c>
      <c r="C40" s="7" t="s">
        <v>12</v>
      </c>
      <c r="D40" s="7" t="s">
        <v>88</v>
      </c>
      <c r="E40" s="7" t="s">
        <v>89</v>
      </c>
      <c r="F40" s="7" t="s">
        <v>25</v>
      </c>
      <c r="G40" s="7" t="s">
        <v>16</v>
      </c>
      <c r="H40" s="20"/>
    </row>
    <row r="41" spans="1:8" ht="14.25" x14ac:dyDescent="0.15">
      <c r="A41" s="7">
        <v>37</v>
      </c>
      <c r="B41" s="7" t="s">
        <v>11</v>
      </c>
      <c r="C41" s="7" t="s">
        <v>12</v>
      </c>
      <c r="D41" s="7" t="s">
        <v>90</v>
      </c>
      <c r="E41" s="7" t="s">
        <v>91</v>
      </c>
      <c r="F41" s="7" t="s">
        <v>25</v>
      </c>
      <c r="G41" s="7" t="s">
        <v>16</v>
      </c>
      <c r="H41" s="20"/>
    </row>
    <row r="42" spans="1:8" ht="14.25" x14ac:dyDescent="0.15">
      <c r="A42" s="7">
        <v>38</v>
      </c>
      <c r="B42" s="7" t="s">
        <v>11</v>
      </c>
      <c r="C42" s="7" t="s">
        <v>12</v>
      </c>
      <c r="D42" s="7" t="s">
        <v>92</v>
      </c>
      <c r="E42" s="7" t="s">
        <v>93</v>
      </c>
      <c r="F42" s="7" t="s">
        <v>25</v>
      </c>
      <c r="G42" s="7" t="s">
        <v>16</v>
      </c>
      <c r="H42" s="20"/>
    </row>
    <row r="43" spans="1:8" ht="14.25" x14ac:dyDescent="0.15">
      <c r="A43" s="7">
        <v>39</v>
      </c>
      <c r="B43" s="7" t="s">
        <v>11</v>
      </c>
      <c r="C43" s="7" t="s">
        <v>12</v>
      </c>
      <c r="D43" s="7" t="s">
        <v>94</v>
      </c>
      <c r="E43" s="7" t="s">
        <v>95</v>
      </c>
      <c r="F43" s="7" t="s">
        <v>25</v>
      </c>
      <c r="G43" s="7" t="s">
        <v>16</v>
      </c>
      <c r="H43" s="20"/>
    </row>
    <row r="44" spans="1:8" ht="14.25" x14ac:dyDescent="0.15">
      <c r="A44" s="7">
        <v>40</v>
      </c>
      <c r="B44" s="7" t="s">
        <v>11</v>
      </c>
      <c r="C44" s="7" t="s">
        <v>12</v>
      </c>
      <c r="D44" s="7" t="s">
        <v>96</v>
      </c>
      <c r="E44" s="7" t="s">
        <v>97</v>
      </c>
      <c r="F44" s="7" t="s">
        <v>25</v>
      </c>
      <c r="G44" s="7" t="s">
        <v>16</v>
      </c>
      <c r="H44" s="20"/>
    </row>
    <row r="45" spans="1:8" ht="14.25" x14ac:dyDescent="0.15">
      <c r="A45" s="7">
        <v>41</v>
      </c>
      <c r="B45" s="7" t="s">
        <v>11</v>
      </c>
      <c r="C45" s="7" t="s">
        <v>12</v>
      </c>
      <c r="D45" s="7" t="s">
        <v>98</v>
      </c>
      <c r="E45" s="7" t="s">
        <v>99</v>
      </c>
      <c r="F45" s="7" t="s">
        <v>25</v>
      </c>
      <c r="G45" s="7" t="s">
        <v>16</v>
      </c>
      <c r="H45" s="20"/>
    </row>
    <row r="46" spans="1:8" ht="14.25" x14ac:dyDescent="0.15">
      <c r="A46" s="7">
        <v>42</v>
      </c>
      <c r="B46" s="7" t="s">
        <v>11</v>
      </c>
      <c r="C46" s="7" t="s">
        <v>12</v>
      </c>
      <c r="D46" s="7" t="s">
        <v>100</v>
      </c>
      <c r="E46" s="7" t="s">
        <v>101</v>
      </c>
      <c r="F46" s="7" t="s">
        <v>25</v>
      </c>
      <c r="G46" s="7" t="s">
        <v>16</v>
      </c>
      <c r="H46" s="20"/>
    </row>
    <row r="47" spans="1:8" ht="14.25" x14ac:dyDescent="0.15">
      <c r="A47" s="7">
        <v>43</v>
      </c>
      <c r="B47" s="7" t="s">
        <v>11</v>
      </c>
      <c r="C47" s="7" t="s">
        <v>12</v>
      </c>
      <c r="D47" s="7" t="s">
        <v>102</v>
      </c>
      <c r="E47" s="7" t="s">
        <v>103</v>
      </c>
      <c r="F47" s="7" t="s">
        <v>25</v>
      </c>
      <c r="G47" s="7" t="s">
        <v>16</v>
      </c>
      <c r="H47" s="20"/>
    </row>
    <row r="48" spans="1:8" ht="14.25" x14ac:dyDescent="0.15">
      <c r="A48" s="7">
        <v>44</v>
      </c>
      <c r="B48" s="7" t="s">
        <v>11</v>
      </c>
      <c r="C48" s="7" t="s">
        <v>12</v>
      </c>
      <c r="D48" s="7" t="s">
        <v>104</v>
      </c>
      <c r="E48" s="7" t="s">
        <v>105</v>
      </c>
      <c r="F48" s="7" t="s">
        <v>25</v>
      </c>
      <c r="G48" s="7" t="s">
        <v>16</v>
      </c>
      <c r="H48" s="20"/>
    </row>
    <row r="49" spans="1:8" ht="14.25" x14ac:dyDescent="0.15">
      <c r="A49" s="7">
        <v>45</v>
      </c>
      <c r="B49" s="7" t="s">
        <v>11</v>
      </c>
      <c r="C49" s="7" t="s">
        <v>12</v>
      </c>
      <c r="D49" s="7" t="s">
        <v>106</v>
      </c>
      <c r="E49" s="7" t="s">
        <v>107</v>
      </c>
      <c r="F49" s="7" t="s">
        <v>25</v>
      </c>
      <c r="G49" s="7" t="s">
        <v>56</v>
      </c>
      <c r="H49" s="20" t="s">
        <v>57</v>
      </c>
    </row>
    <row r="50" spans="1:8" ht="14.25" x14ac:dyDescent="0.15">
      <c r="A50" s="7">
        <v>46</v>
      </c>
      <c r="B50" s="7" t="s">
        <v>11</v>
      </c>
      <c r="C50" s="7" t="s">
        <v>12</v>
      </c>
      <c r="D50" s="7" t="s">
        <v>108</v>
      </c>
      <c r="E50" s="7" t="s">
        <v>109</v>
      </c>
      <c r="F50" s="7" t="s">
        <v>110</v>
      </c>
      <c r="G50" s="7" t="s">
        <v>16</v>
      </c>
      <c r="H50" s="20"/>
    </row>
    <row r="51" spans="1:8" ht="14.25" x14ac:dyDescent="0.15">
      <c r="A51" s="7">
        <v>47</v>
      </c>
      <c r="B51" s="7" t="s">
        <v>11</v>
      </c>
      <c r="C51" s="7" t="s">
        <v>12</v>
      </c>
      <c r="D51" s="7" t="s">
        <v>111</v>
      </c>
      <c r="E51" s="7" t="s">
        <v>112</v>
      </c>
      <c r="F51" s="7" t="s">
        <v>110</v>
      </c>
      <c r="G51" s="7" t="s">
        <v>16</v>
      </c>
      <c r="H51" s="20"/>
    </row>
    <row r="52" spans="1:8" ht="14.25" x14ac:dyDescent="0.15">
      <c r="A52" s="7">
        <v>48</v>
      </c>
      <c r="B52" s="7" t="s">
        <v>11</v>
      </c>
      <c r="C52" s="7" t="s">
        <v>12</v>
      </c>
      <c r="D52" s="7" t="s">
        <v>113</v>
      </c>
      <c r="E52" s="7" t="s">
        <v>114</v>
      </c>
      <c r="F52" s="7" t="s">
        <v>110</v>
      </c>
      <c r="G52" s="7" t="s">
        <v>16</v>
      </c>
      <c r="H52" s="20"/>
    </row>
    <row r="53" spans="1:8" ht="14.25" x14ac:dyDescent="0.15">
      <c r="A53" s="7">
        <v>49</v>
      </c>
      <c r="B53" s="7" t="s">
        <v>11</v>
      </c>
      <c r="C53" s="7" t="s">
        <v>12</v>
      </c>
      <c r="D53" s="7" t="s">
        <v>115</v>
      </c>
      <c r="E53" s="7" t="s">
        <v>116</v>
      </c>
      <c r="F53" s="7" t="s">
        <v>110</v>
      </c>
      <c r="G53" s="7" t="s">
        <v>16</v>
      </c>
      <c r="H53" s="20"/>
    </row>
    <row r="54" spans="1:8" ht="14.25" x14ac:dyDescent="0.15">
      <c r="A54" s="7">
        <v>50</v>
      </c>
      <c r="B54" s="7" t="s">
        <v>11</v>
      </c>
      <c r="C54" s="7" t="s">
        <v>12</v>
      </c>
      <c r="D54" s="7" t="s">
        <v>117</v>
      </c>
      <c r="E54" s="7" t="s">
        <v>118</v>
      </c>
      <c r="F54" s="7" t="s">
        <v>110</v>
      </c>
      <c r="G54" s="7" t="s">
        <v>16</v>
      </c>
      <c r="H54" s="20"/>
    </row>
    <row r="55" spans="1:8" ht="14.25" x14ac:dyDescent="0.15">
      <c r="A55" s="7">
        <v>51</v>
      </c>
      <c r="B55" s="7" t="s">
        <v>11</v>
      </c>
      <c r="C55" s="7" t="s">
        <v>12</v>
      </c>
      <c r="D55" s="7" t="s">
        <v>119</v>
      </c>
      <c r="E55" s="7" t="s">
        <v>120</v>
      </c>
      <c r="F55" s="7" t="s">
        <v>110</v>
      </c>
      <c r="G55" s="7" t="s">
        <v>16</v>
      </c>
      <c r="H55" s="20"/>
    </row>
    <row r="56" spans="1:8" ht="14.25" x14ac:dyDescent="0.15">
      <c r="A56" s="7">
        <v>52</v>
      </c>
      <c r="B56" s="7" t="s">
        <v>11</v>
      </c>
      <c r="C56" s="7" t="s">
        <v>12</v>
      </c>
      <c r="D56" s="7" t="s">
        <v>121</v>
      </c>
      <c r="E56" s="7" t="s">
        <v>122</v>
      </c>
      <c r="F56" s="7" t="s">
        <v>110</v>
      </c>
      <c r="G56" s="7" t="s">
        <v>16</v>
      </c>
      <c r="H56" s="20"/>
    </row>
    <row r="57" spans="1:8" ht="14.25" x14ac:dyDescent="0.15">
      <c r="A57" s="7">
        <v>53</v>
      </c>
      <c r="B57" s="7" t="s">
        <v>11</v>
      </c>
      <c r="C57" s="7" t="s">
        <v>12</v>
      </c>
      <c r="D57" s="7" t="s">
        <v>123</v>
      </c>
      <c r="E57" s="7" t="s">
        <v>124</v>
      </c>
      <c r="F57" s="7" t="s">
        <v>110</v>
      </c>
      <c r="G57" s="7" t="s">
        <v>16</v>
      </c>
      <c r="H57" s="20"/>
    </row>
    <row r="58" spans="1:8" ht="14.25" x14ac:dyDescent="0.15">
      <c r="A58" s="7">
        <v>54</v>
      </c>
      <c r="B58" s="7" t="s">
        <v>11</v>
      </c>
      <c r="C58" s="7" t="s">
        <v>12</v>
      </c>
      <c r="D58" s="7" t="s">
        <v>125</v>
      </c>
      <c r="E58" s="7" t="s">
        <v>126</v>
      </c>
      <c r="F58" s="7" t="s">
        <v>110</v>
      </c>
      <c r="G58" s="7" t="s">
        <v>16</v>
      </c>
      <c r="H58" s="20"/>
    </row>
    <row r="59" spans="1:8" ht="14.25" x14ac:dyDescent="0.15">
      <c r="A59" s="7">
        <v>55</v>
      </c>
      <c r="B59" s="7" t="s">
        <v>11</v>
      </c>
      <c r="C59" s="7" t="s">
        <v>12</v>
      </c>
      <c r="D59" s="7" t="s">
        <v>127</v>
      </c>
      <c r="E59" s="7" t="s">
        <v>128</v>
      </c>
      <c r="F59" s="7" t="s">
        <v>110</v>
      </c>
      <c r="G59" s="7" t="s">
        <v>16</v>
      </c>
      <c r="H59" s="20"/>
    </row>
    <row r="60" spans="1:8" ht="14.25" x14ac:dyDescent="0.15">
      <c r="A60" s="7">
        <v>56</v>
      </c>
      <c r="B60" s="7" t="s">
        <v>11</v>
      </c>
      <c r="C60" s="7" t="s">
        <v>12</v>
      </c>
      <c r="D60" s="7" t="s">
        <v>129</v>
      </c>
      <c r="E60" s="7" t="s">
        <v>130</v>
      </c>
      <c r="F60" s="7" t="s">
        <v>110</v>
      </c>
      <c r="G60" s="7" t="s">
        <v>16</v>
      </c>
      <c r="H60" s="20"/>
    </row>
    <row r="61" spans="1:8" ht="14.25" x14ac:dyDescent="0.15">
      <c r="A61" s="7">
        <v>57</v>
      </c>
      <c r="B61" s="7" t="s">
        <v>11</v>
      </c>
      <c r="C61" s="7" t="s">
        <v>12</v>
      </c>
      <c r="D61" s="7" t="s">
        <v>131</v>
      </c>
      <c r="E61" s="7" t="s">
        <v>132</v>
      </c>
      <c r="F61" s="7" t="s">
        <v>110</v>
      </c>
      <c r="G61" s="7" t="s">
        <v>16</v>
      </c>
      <c r="H61" s="20"/>
    </row>
    <row r="62" spans="1:8" ht="14.25" x14ac:dyDescent="0.15">
      <c r="A62" s="7">
        <v>58</v>
      </c>
      <c r="B62" s="7" t="s">
        <v>11</v>
      </c>
      <c r="C62" s="7" t="s">
        <v>12</v>
      </c>
      <c r="D62" s="7" t="s">
        <v>133</v>
      </c>
      <c r="E62" s="7" t="s">
        <v>134</v>
      </c>
      <c r="F62" s="7" t="s">
        <v>110</v>
      </c>
      <c r="G62" s="7" t="s">
        <v>16</v>
      </c>
      <c r="H62" s="20"/>
    </row>
    <row r="63" spans="1:8" ht="14.25" x14ac:dyDescent="0.15">
      <c r="A63" s="7">
        <v>59</v>
      </c>
      <c r="B63" s="7" t="s">
        <v>11</v>
      </c>
      <c r="C63" s="7" t="s">
        <v>12</v>
      </c>
      <c r="D63" s="7" t="s">
        <v>135</v>
      </c>
      <c r="E63" s="7" t="s">
        <v>136</v>
      </c>
      <c r="F63" s="7" t="s">
        <v>110</v>
      </c>
      <c r="G63" s="7" t="s">
        <v>16</v>
      </c>
      <c r="H63" s="20"/>
    </row>
    <row r="64" spans="1:8" ht="14.25" x14ac:dyDescent="0.15">
      <c r="A64" s="7">
        <v>60</v>
      </c>
      <c r="B64" s="7" t="s">
        <v>11</v>
      </c>
      <c r="C64" s="7" t="s">
        <v>12</v>
      </c>
      <c r="D64" s="7" t="s">
        <v>137</v>
      </c>
      <c r="E64" s="7" t="s">
        <v>138</v>
      </c>
      <c r="F64" s="7" t="s">
        <v>110</v>
      </c>
      <c r="G64" s="7" t="s">
        <v>16</v>
      </c>
      <c r="H64" s="20"/>
    </row>
    <row r="65" spans="1:8" ht="14.25" x14ac:dyDescent="0.15">
      <c r="A65" s="7">
        <v>61</v>
      </c>
      <c r="B65" s="7" t="s">
        <v>11</v>
      </c>
      <c r="C65" s="7" t="s">
        <v>12</v>
      </c>
      <c r="D65" s="7" t="s">
        <v>139</v>
      </c>
      <c r="E65" s="7" t="s">
        <v>140</v>
      </c>
      <c r="F65" s="7" t="s">
        <v>110</v>
      </c>
      <c r="G65" s="7" t="s">
        <v>16</v>
      </c>
      <c r="H65" s="20"/>
    </row>
    <row r="66" spans="1:8" ht="14.25" x14ac:dyDescent="0.15">
      <c r="A66" s="7">
        <v>62</v>
      </c>
      <c r="B66" s="7" t="s">
        <v>11</v>
      </c>
      <c r="C66" s="7" t="s">
        <v>12</v>
      </c>
      <c r="D66" s="7" t="s">
        <v>141</v>
      </c>
      <c r="E66" s="7" t="s">
        <v>142</v>
      </c>
      <c r="F66" s="7" t="s">
        <v>110</v>
      </c>
      <c r="G66" s="7" t="s">
        <v>16</v>
      </c>
      <c r="H66" s="20"/>
    </row>
    <row r="67" spans="1:8" ht="14.25" x14ac:dyDescent="0.15">
      <c r="A67" s="7">
        <v>63</v>
      </c>
      <c r="B67" s="7" t="s">
        <v>11</v>
      </c>
      <c r="C67" s="7" t="s">
        <v>12</v>
      </c>
      <c r="D67" s="7" t="s">
        <v>143</v>
      </c>
      <c r="E67" s="7" t="s">
        <v>144</v>
      </c>
      <c r="F67" s="7" t="s">
        <v>110</v>
      </c>
      <c r="G67" s="7" t="s">
        <v>16</v>
      </c>
      <c r="H67" s="20"/>
    </row>
    <row r="68" spans="1:8" ht="14.25" x14ac:dyDescent="0.15">
      <c r="A68" s="7">
        <v>64</v>
      </c>
      <c r="B68" s="7" t="s">
        <v>11</v>
      </c>
      <c r="C68" s="7" t="s">
        <v>12</v>
      </c>
      <c r="D68" s="7" t="s">
        <v>145</v>
      </c>
      <c r="E68" s="7" t="s">
        <v>146</v>
      </c>
      <c r="F68" s="7" t="s">
        <v>110</v>
      </c>
      <c r="G68" s="7" t="s">
        <v>16</v>
      </c>
      <c r="H68" s="20"/>
    </row>
    <row r="69" spans="1:8" ht="14.25" x14ac:dyDescent="0.15">
      <c r="A69" s="7">
        <v>65</v>
      </c>
      <c r="B69" s="7" t="s">
        <v>11</v>
      </c>
      <c r="C69" s="7" t="s">
        <v>12</v>
      </c>
      <c r="D69" s="7" t="s">
        <v>147</v>
      </c>
      <c r="E69" s="7" t="s">
        <v>148</v>
      </c>
      <c r="F69" s="7" t="s">
        <v>110</v>
      </c>
      <c r="G69" s="7" t="s">
        <v>16</v>
      </c>
      <c r="H69" s="20"/>
    </row>
    <row r="70" spans="1:8" ht="14.25" x14ac:dyDescent="0.15">
      <c r="A70" s="7">
        <v>66</v>
      </c>
      <c r="B70" s="7" t="s">
        <v>11</v>
      </c>
      <c r="C70" s="7" t="s">
        <v>12</v>
      </c>
      <c r="D70" s="7" t="s">
        <v>149</v>
      </c>
      <c r="E70" s="7" t="s">
        <v>150</v>
      </c>
      <c r="F70" s="7" t="s">
        <v>110</v>
      </c>
      <c r="G70" s="7" t="s">
        <v>16</v>
      </c>
      <c r="H70" s="20"/>
    </row>
    <row r="71" spans="1:8" ht="14.25" x14ac:dyDescent="0.15">
      <c r="A71" s="7">
        <v>67</v>
      </c>
      <c r="B71" s="7" t="s">
        <v>11</v>
      </c>
      <c r="C71" s="7" t="s">
        <v>12</v>
      </c>
      <c r="D71" s="7" t="s">
        <v>151</v>
      </c>
      <c r="E71" s="7" t="s">
        <v>152</v>
      </c>
      <c r="F71" s="7" t="s">
        <v>110</v>
      </c>
      <c r="G71" s="7" t="s">
        <v>16</v>
      </c>
      <c r="H71" s="20"/>
    </row>
    <row r="72" spans="1:8" ht="14.25" x14ac:dyDescent="0.15">
      <c r="A72" s="7">
        <v>68</v>
      </c>
      <c r="B72" s="7" t="s">
        <v>11</v>
      </c>
      <c r="C72" s="7" t="s">
        <v>12</v>
      </c>
      <c r="D72" s="7" t="s">
        <v>153</v>
      </c>
      <c r="E72" s="7" t="s">
        <v>154</v>
      </c>
      <c r="F72" s="7" t="s">
        <v>110</v>
      </c>
      <c r="G72" s="7" t="s">
        <v>16</v>
      </c>
      <c r="H72" s="20"/>
    </row>
    <row r="73" spans="1:8" ht="14.25" x14ac:dyDescent="0.15">
      <c r="A73" s="7">
        <v>69</v>
      </c>
      <c r="B73" s="7" t="s">
        <v>11</v>
      </c>
      <c r="C73" s="7" t="s">
        <v>12</v>
      </c>
      <c r="D73" s="7" t="s">
        <v>155</v>
      </c>
      <c r="E73" s="7" t="s">
        <v>156</v>
      </c>
      <c r="F73" s="7" t="s">
        <v>110</v>
      </c>
      <c r="G73" s="7" t="s">
        <v>16</v>
      </c>
      <c r="H73" s="20"/>
    </row>
    <row r="74" spans="1:8" ht="14.25" x14ac:dyDescent="0.15">
      <c r="A74" s="7">
        <v>70</v>
      </c>
      <c r="B74" s="7" t="s">
        <v>11</v>
      </c>
      <c r="C74" s="7" t="s">
        <v>12</v>
      </c>
      <c r="D74" s="7" t="s">
        <v>157</v>
      </c>
      <c r="E74" s="7" t="s">
        <v>158</v>
      </c>
      <c r="F74" s="7" t="s">
        <v>110</v>
      </c>
      <c r="G74" s="7" t="s">
        <v>16</v>
      </c>
      <c r="H74" s="20"/>
    </row>
    <row r="75" spans="1:8" ht="14.25" x14ac:dyDescent="0.15">
      <c r="A75" s="7">
        <v>71</v>
      </c>
      <c r="B75" s="7" t="s">
        <v>11</v>
      </c>
      <c r="C75" s="7" t="s">
        <v>12</v>
      </c>
      <c r="D75" s="7" t="s">
        <v>159</v>
      </c>
      <c r="E75" s="7" t="s">
        <v>160</v>
      </c>
      <c r="F75" s="7" t="s">
        <v>110</v>
      </c>
      <c r="G75" s="7" t="s">
        <v>16</v>
      </c>
      <c r="H75" s="20"/>
    </row>
    <row r="76" spans="1:8" ht="14.25" x14ac:dyDescent="0.15">
      <c r="A76" s="7">
        <v>72</v>
      </c>
      <c r="B76" s="7" t="s">
        <v>11</v>
      </c>
      <c r="C76" s="7" t="s">
        <v>12</v>
      </c>
      <c r="D76" s="7" t="s">
        <v>161</v>
      </c>
      <c r="E76" s="7" t="s">
        <v>162</v>
      </c>
      <c r="F76" s="7" t="s">
        <v>110</v>
      </c>
      <c r="G76" s="7" t="s">
        <v>16</v>
      </c>
      <c r="H76" s="20"/>
    </row>
    <row r="77" spans="1:8" ht="14.25" x14ac:dyDescent="0.15">
      <c r="A77" s="7">
        <v>73</v>
      </c>
      <c r="B77" s="7" t="s">
        <v>11</v>
      </c>
      <c r="C77" s="7" t="s">
        <v>12</v>
      </c>
      <c r="D77" s="7" t="s">
        <v>163</v>
      </c>
      <c r="E77" s="7" t="s">
        <v>164</v>
      </c>
      <c r="F77" s="7" t="s">
        <v>110</v>
      </c>
      <c r="G77" s="7" t="s">
        <v>16</v>
      </c>
      <c r="H77" s="20"/>
    </row>
    <row r="78" spans="1:8" ht="14.25" x14ac:dyDescent="0.15">
      <c r="A78" s="7">
        <v>74</v>
      </c>
      <c r="B78" s="7" t="s">
        <v>11</v>
      </c>
      <c r="C78" s="7" t="s">
        <v>12</v>
      </c>
      <c r="D78" s="7" t="s">
        <v>165</v>
      </c>
      <c r="E78" s="7" t="s">
        <v>166</v>
      </c>
      <c r="F78" s="7" t="s">
        <v>110</v>
      </c>
      <c r="G78" s="7" t="s">
        <v>16</v>
      </c>
      <c r="H78" s="20"/>
    </row>
    <row r="79" spans="1:8" ht="14.25" x14ac:dyDescent="0.15">
      <c r="A79" s="7">
        <v>75</v>
      </c>
      <c r="B79" s="7" t="s">
        <v>11</v>
      </c>
      <c r="C79" s="7" t="s">
        <v>12</v>
      </c>
      <c r="D79" s="7" t="s">
        <v>167</v>
      </c>
      <c r="E79" s="7" t="s">
        <v>168</v>
      </c>
      <c r="F79" s="7" t="s">
        <v>110</v>
      </c>
      <c r="G79" s="7" t="s">
        <v>16</v>
      </c>
      <c r="H79" s="20"/>
    </row>
    <row r="80" spans="1:8" ht="14.25" x14ac:dyDescent="0.15">
      <c r="A80" s="7">
        <v>76</v>
      </c>
      <c r="B80" s="7" t="s">
        <v>11</v>
      </c>
      <c r="C80" s="7" t="s">
        <v>12</v>
      </c>
      <c r="D80" s="7" t="s">
        <v>169</v>
      </c>
      <c r="E80" s="7" t="s">
        <v>170</v>
      </c>
      <c r="F80" s="7" t="s">
        <v>110</v>
      </c>
      <c r="G80" s="7" t="s">
        <v>16</v>
      </c>
      <c r="H80" s="20"/>
    </row>
    <row r="81" spans="1:8" ht="14.25" x14ac:dyDescent="0.15">
      <c r="A81" s="7">
        <v>77</v>
      </c>
      <c r="B81" s="7" t="s">
        <v>11</v>
      </c>
      <c r="C81" s="7" t="s">
        <v>12</v>
      </c>
      <c r="D81" s="7" t="s">
        <v>171</v>
      </c>
      <c r="E81" s="7" t="s">
        <v>172</v>
      </c>
      <c r="F81" s="7" t="s">
        <v>110</v>
      </c>
      <c r="G81" s="7" t="s">
        <v>16</v>
      </c>
      <c r="H81" s="20"/>
    </row>
  </sheetData>
  <mergeCells count="2">
    <mergeCell ref="A2:G2"/>
    <mergeCell ref="A3:G3"/>
  </mergeCells>
  <phoneticPr fontId="3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zoomScale="85" zoomScaleNormal="85" workbookViewId="0">
      <selection activeCell="L49" sqref="L49"/>
    </sheetView>
  </sheetViews>
  <sheetFormatPr defaultColWidth="9" defaultRowHeight="13.5" x14ac:dyDescent="0.15"/>
  <cols>
    <col min="2" max="2" width="11.5" customWidth="1"/>
    <col min="3" max="3" width="16.25" customWidth="1"/>
    <col min="4" max="4" width="21.25" customWidth="1"/>
    <col min="5" max="5" width="12" customWidth="1"/>
    <col min="6" max="6" width="11.875" customWidth="1"/>
    <col min="8" max="8" width="17" customWidth="1"/>
    <col min="9" max="9" width="8.125" style="46" customWidth="1"/>
  </cols>
  <sheetData>
    <row r="1" spans="1:9" ht="20.25" x14ac:dyDescent="0.15">
      <c r="A1" s="47" t="s">
        <v>0</v>
      </c>
      <c r="B1" s="48"/>
      <c r="C1" s="48"/>
      <c r="D1" s="48"/>
      <c r="E1" s="48"/>
      <c r="F1" s="48"/>
      <c r="G1" s="48"/>
      <c r="H1" s="48"/>
      <c r="I1" s="56"/>
    </row>
    <row r="2" spans="1:9" ht="24" x14ac:dyDescent="0.15">
      <c r="A2" s="65" t="s">
        <v>1</v>
      </c>
      <c r="B2" s="65"/>
      <c r="C2" s="65"/>
      <c r="D2" s="65"/>
      <c r="E2" s="65"/>
      <c r="F2" s="65"/>
      <c r="G2" s="65"/>
      <c r="H2" s="65"/>
      <c r="I2" s="56"/>
    </row>
    <row r="3" spans="1:9" ht="18.75" x14ac:dyDescent="0.15">
      <c r="A3" s="66" t="s">
        <v>2</v>
      </c>
      <c r="B3" s="66"/>
      <c r="C3" s="66"/>
      <c r="D3" s="66"/>
      <c r="E3" s="66"/>
      <c r="F3" s="66"/>
      <c r="G3" s="66"/>
      <c r="H3" s="66"/>
      <c r="I3" s="56"/>
    </row>
    <row r="4" spans="1:9" ht="101.25" customHeight="1" x14ac:dyDescent="0.15">
      <c r="A4" s="49" t="s">
        <v>3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  <c r="H4" s="49" t="s">
        <v>173</v>
      </c>
      <c r="I4" s="53" t="s">
        <v>10</v>
      </c>
    </row>
    <row r="5" spans="1:9" ht="14.25" x14ac:dyDescent="0.15">
      <c r="A5" s="60" t="s">
        <v>174</v>
      </c>
      <c r="B5" s="50" t="s">
        <v>11</v>
      </c>
      <c r="C5" s="50" t="s">
        <v>175</v>
      </c>
      <c r="D5" s="50" t="s">
        <v>176</v>
      </c>
      <c r="E5" s="50" t="s">
        <v>177</v>
      </c>
      <c r="F5" s="50" t="s">
        <v>25</v>
      </c>
      <c r="G5" s="51" t="s">
        <v>56</v>
      </c>
      <c r="H5" s="52">
        <f t="shared" ref="H5:H55" si="0">A5/51</f>
        <v>1.9607843137254902E-2</v>
      </c>
      <c r="I5" s="57"/>
    </row>
    <row r="6" spans="1:9" ht="14.25" x14ac:dyDescent="0.15">
      <c r="A6" s="60" t="s">
        <v>178</v>
      </c>
      <c r="B6" s="50" t="s">
        <v>11</v>
      </c>
      <c r="C6" s="50" t="s">
        <v>175</v>
      </c>
      <c r="D6" s="50" t="s">
        <v>179</v>
      </c>
      <c r="E6" s="50" t="s">
        <v>180</v>
      </c>
      <c r="F6" s="50" t="s">
        <v>25</v>
      </c>
      <c r="G6" s="51" t="s">
        <v>56</v>
      </c>
      <c r="H6" s="52">
        <f t="shared" si="0"/>
        <v>3.9215686274509803E-2</v>
      </c>
      <c r="I6" s="57"/>
    </row>
    <row r="7" spans="1:9" ht="14.25" x14ac:dyDescent="0.15">
      <c r="A7" s="60" t="s">
        <v>181</v>
      </c>
      <c r="B7" s="50" t="s">
        <v>11</v>
      </c>
      <c r="C7" s="50" t="s">
        <v>175</v>
      </c>
      <c r="D7" s="50" t="s">
        <v>182</v>
      </c>
      <c r="E7" s="50" t="s">
        <v>183</v>
      </c>
      <c r="F7" s="50" t="s">
        <v>25</v>
      </c>
      <c r="G7" s="51" t="s">
        <v>56</v>
      </c>
      <c r="H7" s="52">
        <f t="shared" si="0"/>
        <v>5.8823529411764698E-2</v>
      </c>
      <c r="I7" s="57"/>
    </row>
    <row r="8" spans="1:9" ht="14.25" x14ac:dyDescent="0.15">
      <c r="A8" s="60" t="s">
        <v>184</v>
      </c>
      <c r="B8" s="50" t="s">
        <v>11</v>
      </c>
      <c r="C8" s="50" t="s">
        <v>175</v>
      </c>
      <c r="D8" s="50" t="s">
        <v>185</v>
      </c>
      <c r="E8" s="50" t="s">
        <v>186</v>
      </c>
      <c r="F8" s="50" t="s">
        <v>15</v>
      </c>
      <c r="G8" s="51" t="s">
        <v>56</v>
      </c>
      <c r="H8" s="52">
        <f t="shared" si="0"/>
        <v>7.8431372549019607E-2</v>
      </c>
      <c r="I8" s="57"/>
    </row>
    <row r="9" spans="1:9" ht="14.25" x14ac:dyDescent="0.15">
      <c r="A9" s="60" t="s">
        <v>187</v>
      </c>
      <c r="B9" s="50" t="s">
        <v>11</v>
      </c>
      <c r="C9" s="50" t="s">
        <v>175</v>
      </c>
      <c r="D9" s="50" t="s">
        <v>188</v>
      </c>
      <c r="E9" s="50" t="s">
        <v>189</v>
      </c>
      <c r="F9" s="50" t="s">
        <v>25</v>
      </c>
      <c r="G9" s="51" t="s">
        <v>56</v>
      </c>
      <c r="H9" s="52">
        <f t="shared" si="0"/>
        <v>9.8039215686274495E-2</v>
      </c>
      <c r="I9" s="58"/>
    </row>
    <row r="10" spans="1:9" ht="14.25" x14ac:dyDescent="0.15">
      <c r="A10" s="60" t="s">
        <v>190</v>
      </c>
      <c r="B10" s="50" t="s">
        <v>11</v>
      </c>
      <c r="C10" s="50" t="s">
        <v>175</v>
      </c>
      <c r="D10" s="50" t="s">
        <v>191</v>
      </c>
      <c r="E10" s="50" t="s">
        <v>192</v>
      </c>
      <c r="F10" s="50" t="s">
        <v>25</v>
      </c>
      <c r="G10" s="51" t="s">
        <v>56</v>
      </c>
      <c r="H10" s="52">
        <f t="shared" si="0"/>
        <v>0.11764705882352899</v>
      </c>
      <c r="I10" s="58"/>
    </row>
    <row r="11" spans="1:9" ht="14.25" x14ac:dyDescent="0.15">
      <c r="A11" s="60" t="s">
        <v>193</v>
      </c>
      <c r="B11" s="50" t="s">
        <v>11</v>
      </c>
      <c r="C11" s="50" t="s">
        <v>175</v>
      </c>
      <c r="D11" s="50" t="s">
        <v>194</v>
      </c>
      <c r="E11" s="50" t="s">
        <v>195</v>
      </c>
      <c r="F11" s="50" t="s">
        <v>25</v>
      </c>
      <c r="G11" s="51" t="s">
        <v>56</v>
      </c>
      <c r="H11" s="52">
        <f t="shared" si="0"/>
        <v>0.13725490196078399</v>
      </c>
      <c r="I11" s="57"/>
    </row>
    <row r="12" spans="1:9" ht="14.25" x14ac:dyDescent="0.15">
      <c r="A12" s="60" t="s">
        <v>196</v>
      </c>
      <c r="B12" s="50" t="s">
        <v>11</v>
      </c>
      <c r="C12" s="50" t="s">
        <v>175</v>
      </c>
      <c r="D12" s="50" t="s">
        <v>197</v>
      </c>
      <c r="E12" s="50" t="s">
        <v>198</v>
      </c>
      <c r="F12" s="50" t="s">
        <v>25</v>
      </c>
      <c r="G12" s="51" t="s">
        <v>56</v>
      </c>
      <c r="H12" s="52">
        <f t="shared" si="0"/>
        <v>0.15686274509803899</v>
      </c>
      <c r="I12" s="58"/>
    </row>
    <row r="13" spans="1:9" ht="14.25" x14ac:dyDescent="0.15">
      <c r="A13" s="60" t="s">
        <v>199</v>
      </c>
      <c r="B13" s="50" t="s">
        <v>11</v>
      </c>
      <c r="C13" s="50" t="s">
        <v>175</v>
      </c>
      <c r="D13" s="50" t="s">
        <v>200</v>
      </c>
      <c r="E13" s="50" t="s">
        <v>201</v>
      </c>
      <c r="F13" s="50" t="s">
        <v>25</v>
      </c>
      <c r="G13" s="51" t="s">
        <v>56</v>
      </c>
      <c r="H13" s="52">
        <f t="shared" si="0"/>
        <v>0.17647058823529399</v>
      </c>
      <c r="I13" s="58"/>
    </row>
    <row r="14" spans="1:9" ht="14.25" x14ac:dyDescent="0.15">
      <c r="A14" s="60" t="s">
        <v>202</v>
      </c>
      <c r="B14" s="50" t="s">
        <v>11</v>
      </c>
      <c r="C14" s="50" t="s">
        <v>175</v>
      </c>
      <c r="D14" s="50" t="s">
        <v>203</v>
      </c>
      <c r="E14" s="50" t="s">
        <v>204</v>
      </c>
      <c r="F14" s="50" t="s">
        <v>25</v>
      </c>
      <c r="G14" s="51" t="s">
        <v>56</v>
      </c>
      <c r="H14" s="52">
        <f t="shared" si="0"/>
        <v>0.19607843137254899</v>
      </c>
      <c r="I14" s="57"/>
    </row>
    <row r="15" spans="1:9" ht="14.25" x14ac:dyDescent="0.15">
      <c r="A15" s="60" t="s">
        <v>205</v>
      </c>
      <c r="B15" s="50" t="s">
        <v>11</v>
      </c>
      <c r="C15" s="50" t="s">
        <v>175</v>
      </c>
      <c r="D15" s="50" t="s">
        <v>206</v>
      </c>
      <c r="E15" s="50" t="s">
        <v>207</v>
      </c>
      <c r="F15" s="50" t="s">
        <v>25</v>
      </c>
      <c r="G15" s="51" t="s">
        <v>56</v>
      </c>
      <c r="H15" s="52">
        <f t="shared" si="0"/>
        <v>0.21568627450980399</v>
      </c>
      <c r="I15" s="57"/>
    </row>
    <row r="16" spans="1:9" ht="14.25" x14ac:dyDescent="0.15">
      <c r="A16" s="60" t="s">
        <v>208</v>
      </c>
      <c r="B16" s="50" t="s">
        <v>11</v>
      </c>
      <c r="C16" s="50" t="s">
        <v>175</v>
      </c>
      <c r="D16" s="50" t="s">
        <v>209</v>
      </c>
      <c r="E16" s="50" t="s">
        <v>210</v>
      </c>
      <c r="F16" s="50" t="s">
        <v>25</v>
      </c>
      <c r="G16" s="51" t="s">
        <v>56</v>
      </c>
      <c r="H16" s="52">
        <f t="shared" si="0"/>
        <v>0.23529411764705899</v>
      </c>
      <c r="I16" s="57"/>
    </row>
    <row r="17" spans="1:9" ht="14.25" x14ac:dyDescent="0.15">
      <c r="A17" s="61" t="s">
        <v>211</v>
      </c>
      <c r="B17" s="50" t="s">
        <v>11</v>
      </c>
      <c r="C17" s="50" t="s">
        <v>175</v>
      </c>
      <c r="D17" s="50" t="s">
        <v>212</v>
      </c>
      <c r="E17" s="50" t="s">
        <v>213</v>
      </c>
      <c r="F17" s="50" t="s">
        <v>25</v>
      </c>
      <c r="G17" s="51" t="s">
        <v>56</v>
      </c>
      <c r="H17" s="52">
        <f t="shared" si="0"/>
        <v>0.25490196078431399</v>
      </c>
      <c r="I17" s="58"/>
    </row>
    <row r="18" spans="1:9" ht="14.25" x14ac:dyDescent="0.15">
      <c r="A18" s="61" t="s">
        <v>214</v>
      </c>
      <c r="B18" s="50" t="s">
        <v>11</v>
      </c>
      <c r="C18" s="50" t="s">
        <v>175</v>
      </c>
      <c r="D18" s="50" t="s">
        <v>215</v>
      </c>
      <c r="E18" s="50" t="s">
        <v>216</v>
      </c>
      <c r="F18" s="50" t="s">
        <v>15</v>
      </c>
      <c r="G18" s="51" t="s">
        <v>56</v>
      </c>
      <c r="H18" s="52">
        <f t="shared" si="0"/>
        <v>0.27450980392156898</v>
      </c>
      <c r="I18" s="57"/>
    </row>
    <row r="19" spans="1:9" s="1" customFormat="1" ht="14.25" x14ac:dyDescent="0.15">
      <c r="A19" s="62" t="s">
        <v>217</v>
      </c>
      <c r="B19" s="53" t="s">
        <v>11</v>
      </c>
      <c r="C19" s="53" t="s">
        <v>175</v>
      </c>
      <c r="D19" s="53" t="s">
        <v>218</v>
      </c>
      <c r="E19" s="53" t="s">
        <v>219</v>
      </c>
      <c r="F19" s="53" t="s">
        <v>25</v>
      </c>
      <c r="G19" s="54" t="s">
        <v>56</v>
      </c>
      <c r="H19" s="55">
        <f t="shared" si="0"/>
        <v>0.29411764705882398</v>
      </c>
      <c r="I19" s="54"/>
    </row>
    <row r="20" spans="1:9" ht="14.25" x14ac:dyDescent="0.15">
      <c r="A20" s="61" t="s">
        <v>220</v>
      </c>
      <c r="B20" s="50" t="s">
        <v>11</v>
      </c>
      <c r="C20" s="50" t="s">
        <v>175</v>
      </c>
      <c r="D20" s="50" t="s">
        <v>221</v>
      </c>
      <c r="E20" s="50" t="s">
        <v>222</v>
      </c>
      <c r="F20" s="50" t="s">
        <v>25</v>
      </c>
      <c r="G20" s="51" t="s">
        <v>16</v>
      </c>
      <c r="H20" s="52">
        <f t="shared" si="0"/>
        <v>0.31372549019607798</v>
      </c>
      <c r="I20" s="57"/>
    </row>
    <row r="21" spans="1:9" ht="14.25" x14ac:dyDescent="0.15">
      <c r="A21" s="61" t="s">
        <v>223</v>
      </c>
      <c r="B21" s="50" t="s">
        <v>11</v>
      </c>
      <c r="C21" s="50" t="s">
        <v>175</v>
      </c>
      <c r="D21" s="50" t="s">
        <v>224</v>
      </c>
      <c r="E21" s="50" t="s">
        <v>225</v>
      </c>
      <c r="F21" s="50" t="s">
        <v>25</v>
      </c>
      <c r="G21" s="51" t="s">
        <v>16</v>
      </c>
      <c r="H21" s="52">
        <f t="shared" si="0"/>
        <v>0.33333333333333298</v>
      </c>
      <c r="I21" s="57"/>
    </row>
    <row r="22" spans="1:9" ht="14.25" x14ac:dyDescent="0.15">
      <c r="A22" s="60" t="s">
        <v>226</v>
      </c>
      <c r="B22" s="50" t="s">
        <v>11</v>
      </c>
      <c r="C22" s="50" t="s">
        <v>175</v>
      </c>
      <c r="D22" s="50" t="s">
        <v>227</v>
      </c>
      <c r="E22" s="50" t="s">
        <v>228</v>
      </c>
      <c r="F22" s="50" t="s">
        <v>25</v>
      </c>
      <c r="G22" s="51" t="s">
        <v>16</v>
      </c>
      <c r="H22" s="52">
        <f t="shared" si="0"/>
        <v>0.35294117647058798</v>
      </c>
      <c r="I22" s="57"/>
    </row>
    <row r="23" spans="1:9" ht="14.25" x14ac:dyDescent="0.15">
      <c r="A23" s="60" t="s">
        <v>229</v>
      </c>
      <c r="B23" s="50" t="s">
        <v>11</v>
      </c>
      <c r="C23" s="50" t="s">
        <v>175</v>
      </c>
      <c r="D23" s="50" t="s">
        <v>230</v>
      </c>
      <c r="E23" s="50" t="s">
        <v>231</v>
      </c>
      <c r="F23" s="50" t="s">
        <v>25</v>
      </c>
      <c r="G23" s="51" t="s">
        <v>16</v>
      </c>
      <c r="H23" s="52">
        <f t="shared" si="0"/>
        <v>0.37254901960784298</v>
      </c>
      <c r="I23" s="57"/>
    </row>
    <row r="24" spans="1:9" ht="14.25" x14ac:dyDescent="0.15">
      <c r="A24" s="60" t="s">
        <v>232</v>
      </c>
      <c r="B24" s="50" t="s">
        <v>11</v>
      </c>
      <c r="C24" s="50" t="s">
        <v>175</v>
      </c>
      <c r="D24" s="50" t="s">
        <v>233</v>
      </c>
      <c r="E24" s="50" t="s">
        <v>234</v>
      </c>
      <c r="F24" s="50" t="s">
        <v>25</v>
      </c>
      <c r="G24" s="51" t="s">
        <v>16</v>
      </c>
      <c r="H24" s="52">
        <f t="shared" si="0"/>
        <v>0.39215686274509798</v>
      </c>
      <c r="I24" s="57"/>
    </row>
    <row r="25" spans="1:9" ht="14.25" x14ac:dyDescent="0.15">
      <c r="A25" s="60" t="s">
        <v>235</v>
      </c>
      <c r="B25" s="50" t="s">
        <v>11</v>
      </c>
      <c r="C25" s="50" t="s">
        <v>175</v>
      </c>
      <c r="D25" s="50" t="s">
        <v>236</v>
      </c>
      <c r="E25" s="50" t="s">
        <v>237</v>
      </c>
      <c r="F25" s="50" t="s">
        <v>25</v>
      </c>
      <c r="G25" s="51" t="s">
        <v>16</v>
      </c>
      <c r="H25" s="52">
        <f t="shared" si="0"/>
        <v>0.41176470588235298</v>
      </c>
      <c r="I25" s="57"/>
    </row>
    <row r="26" spans="1:9" ht="14.25" x14ac:dyDescent="0.15">
      <c r="A26" s="60" t="s">
        <v>238</v>
      </c>
      <c r="B26" s="50" t="s">
        <v>11</v>
      </c>
      <c r="C26" s="50" t="s">
        <v>175</v>
      </c>
      <c r="D26" s="50" t="s">
        <v>239</v>
      </c>
      <c r="E26" s="50" t="s">
        <v>240</v>
      </c>
      <c r="F26" s="50" t="s">
        <v>25</v>
      </c>
      <c r="G26" s="51" t="s">
        <v>16</v>
      </c>
      <c r="H26" s="52">
        <f t="shared" si="0"/>
        <v>0.43137254901960798</v>
      </c>
      <c r="I26" s="57"/>
    </row>
    <row r="27" spans="1:9" ht="14.25" x14ac:dyDescent="0.15">
      <c r="A27" s="60" t="s">
        <v>241</v>
      </c>
      <c r="B27" s="50" t="s">
        <v>11</v>
      </c>
      <c r="C27" s="50" t="s">
        <v>175</v>
      </c>
      <c r="D27" s="50" t="s">
        <v>242</v>
      </c>
      <c r="E27" s="50" t="s">
        <v>243</v>
      </c>
      <c r="F27" s="50" t="s">
        <v>25</v>
      </c>
      <c r="G27" s="51" t="s">
        <v>16</v>
      </c>
      <c r="H27" s="52">
        <f t="shared" si="0"/>
        <v>0.45098039215686297</v>
      </c>
      <c r="I27" s="57"/>
    </row>
    <row r="28" spans="1:9" ht="14.25" x14ac:dyDescent="0.15">
      <c r="A28" s="60" t="s">
        <v>244</v>
      </c>
      <c r="B28" s="50" t="s">
        <v>11</v>
      </c>
      <c r="C28" s="50" t="s">
        <v>175</v>
      </c>
      <c r="D28" s="50" t="s">
        <v>245</v>
      </c>
      <c r="E28" s="50" t="s">
        <v>246</v>
      </c>
      <c r="F28" s="50" t="s">
        <v>25</v>
      </c>
      <c r="G28" s="51" t="s">
        <v>16</v>
      </c>
      <c r="H28" s="52">
        <f t="shared" si="0"/>
        <v>0.47058823529411797</v>
      </c>
      <c r="I28" s="58"/>
    </row>
    <row r="29" spans="1:9" ht="14.25" x14ac:dyDescent="0.15">
      <c r="A29" s="60" t="s">
        <v>247</v>
      </c>
      <c r="B29" s="50" t="s">
        <v>11</v>
      </c>
      <c r="C29" s="50" t="s">
        <v>175</v>
      </c>
      <c r="D29" s="50" t="s">
        <v>248</v>
      </c>
      <c r="E29" s="50" t="s">
        <v>249</v>
      </c>
      <c r="F29" s="50" t="s">
        <v>15</v>
      </c>
      <c r="G29" s="51" t="s">
        <v>16</v>
      </c>
      <c r="H29" s="52">
        <f t="shared" si="0"/>
        <v>0.49019607843137297</v>
      </c>
      <c r="I29" s="57"/>
    </row>
    <row r="30" spans="1:9" ht="14.25" x14ac:dyDescent="0.15">
      <c r="A30" s="60" t="s">
        <v>250</v>
      </c>
      <c r="B30" s="50" t="s">
        <v>11</v>
      </c>
      <c r="C30" s="50" t="s">
        <v>175</v>
      </c>
      <c r="D30" s="50" t="s">
        <v>251</v>
      </c>
      <c r="E30" s="50" t="s">
        <v>252</v>
      </c>
      <c r="F30" s="50" t="s">
        <v>15</v>
      </c>
      <c r="G30" s="51" t="s">
        <v>16</v>
      </c>
      <c r="H30" s="52">
        <f t="shared" si="0"/>
        <v>0.50980392156862697</v>
      </c>
      <c r="I30" s="57"/>
    </row>
    <row r="31" spans="1:9" ht="14.25" x14ac:dyDescent="0.15">
      <c r="A31" s="60" t="s">
        <v>253</v>
      </c>
      <c r="B31" s="50" t="s">
        <v>11</v>
      </c>
      <c r="C31" s="50" t="s">
        <v>175</v>
      </c>
      <c r="D31" s="50" t="s">
        <v>254</v>
      </c>
      <c r="E31" s="50" t="s">
        <v>255</v>
      </c>
      <c r="F31" s="50" t="s">
        <v>25</v>
      </c>
      <c r="G31" s="51" t="s">
        <v>16</v>
      </c>
      <c r="H31" s="52">
        <f t="shared" si="0"/>
        <v>0.52941176470588203</v>
      </c>
      <c r="I31" s="57"/>
    </row>
    <row r="32" spans="1:9" ht="14.25" x14ac:dyDescent="0.15">
      <c r="A32" s="60" t="s">
        <v>256</v>
      </c>
      <c r="B32" s="50" t="s">
        <v>11</v>
      </c>
      <c r="C32" s="50" t="s">
        <v>175</v>
      </c>
      <c r="D32" s="50" t="s">
        <v>257</v>
      </c>
      <c r="E32" s="50" t="s">
        <v>258</v>
      </c>
      <c r="F32" s="50" t="s">
        <v>25</v>
      </c>
      <c r="G32" s="51" t="s">
        <v>16</v>
      </c>
      <c r="H32" s="52">
        <f t="shared" si="0"/>
        <v>0.54901960784313697</v>
      </c>
      <c r="I32" s="57"/>
    </row>
    <row r="33" spans="1:9" ht="14.25" x14ac:dyDescent="0.15">
      <c r="A33" s="60" t="s">
        <v>259</v>
      </c>
      <c r="B33" s="50" t="s">
        <v>11</v>
      </c>
      <c r="C33" s="50" t="s">
        <v>175</v>
      </c>
      <c r="D33" s="50" t="s">
        <v>260</v>
      </c>
      <c r="E33" s="50" t="s">
        <v>261</v>
      </c>
      <c r="F33" s="50" t="s">
        <v>25</v>
      </c>
      <c r="G33" s="51" t="s">
        <v>16</v>
      </c>
      <c r="H33" s="52">
        <f t="shared" si="0"/>
        <v>0.56862745098039202</v>
      </c>
      <c r="I33" s="57"/>
    </row>
    <row r="34" spans="1:9" ht="14.25" x14ac:dyDescent="0.15">
      <c r="A34" s="60" t="s">
        <v>262</v>
      </c>
      <c r="B34" s="50" t="s">
        <v>11</v>
      </c>
      <c r="C34" s="50" t="s">
        <v>175</v>
      </c>
      <c r="D34" s="50" t="s">
        <v>263</v>
      </c>
      <c r="E34" s="50" t="s">
        <v>264</v>
      </c>
      <c r="F34" s="50" t="s">
        <v>15</v>
      </c>
      <c r="G34" s="51" t="s">
        <v>16</v>
      </c>
      <c r="H34" s="52">
        <f t="shared" si="0"/>
        <v>0.58823529411764697</v>
      </c>
      <c r="I34" s="57"/>
    </row>
    <row r="35" spans="1:9" ht="14.25" x14ac:dyDescent="0.15">
      <c r="A35" s="60" t="s">
        <v>265</v>
      </c>
      <c r="B35" s="50" t="s">
        <v>11</v>
      </c>
      <c r="C35" s="50" t="s">
        <v>175</v>
      </c>
      <c r="D35" s="50" t="s">
        <v>266</v>
      </c>
      <c r="E35" s="50" t="s">
        <v>267</v>
      </c>
      <c r="F35" s="50" t="s">
        <v>25</v>
      </c>
      <c r="G35" s="51" t="s">
        <v>16</v>
      </c>
      <c r="H35" s="52">
        <f t="shared" si="0"/>
        <v>0.60784313725490202</v>
      </c>
      <c r="I35" s="57"/>
    </row>
    <row r="36" spans="1:9" ht="14.25" x14ac:dyDescent="0.15">
      <c r="A36" s="60" t="s">
        <v>268</v>
      </c>
      <c r="B36" s="50" t="s">
        <v>11</v>
      </c>
      <c r="C36" s="50" t="s">
        <v>175</v>
      </c>
      <c r="D36" s="50" t="s">
        <v>269</v>
      </c>
      <c r="E36" s="50" t="s">
        <v>270</v>
      </c>
      <c r="F36" s="50" t="s">
        <v>25</v>
      </c>
      <c r="G36" s="51" t="s">
        <v>16</v>
      </c>
      <c r="H36" s="52">
        <f t="shared" si="0"/>
        <v>0.62745098039215697</v>
      </c>
      <c r="I36" s="57"/>
    </row>
    <row r="37" spans="1:9" ht="14.25" x14ac:dyDescent="0.15">
      <c r="A37" s="60" t="s">
        <v>271</v>
      </c>
      <c r="B37" s="50" t="s">
        <v>11</v>
      </c>
      <c r="C37" s="50" t="s">
        <v>175</v>
      </c>
      <c r="D37" s="50" t="s">
        <v>272</v>
      </c>
      <c r="E37" s="50" t="s">
        <v>273</v>
      </c>
      <c r="F37" s="50" t="s">
        <v>25</v>
      </c>
      <c r="G37" s="51" t="s">
        <v>16</v>
      </c>
      <c r="H37" s="52">
        <f t="shared" si="0"/>
        <v>0.64705882352941202</v>
      </c>
      <c r="I37" s="57"/>
    </row>
    <row r="38" spans="1:9" ht="14.25" x14ac:dyDescent="0.15">
      <c r="A38" s="60" t="s">
        <v>274</v>
      </c>
      <c r="B38" s="50" t="s">
        <v>11</v>
      </c>
      <c r="C38" s="50" t="s">
        <v>175</v>
      </c>
      <c r="D38" s="50" t="s">
        <v>275</v>
      </c>
      <c r="E38" s="50" t="s">
        <v>276</v>
      </c>
      <c r="F38" s="50" t="s">
        <v>25</v>
      </c>
      <c r="G38" s="51" t="s">
        <v>16</v>
      </c>
      <c r="H38" s="52">
        <f t="shared" si="0"/>
        <v>0.66666666666666696</v>
      </c>
      <c r="I38" s="57"/>
    </row>
    <row r="39" spans="1:9" ht="14.25" x14ac:dyDescent="0.15">
      <c r="A39" s="60" t="s">
        <v>277</v>
      </c>
      <c r="B39" s="50" t="s">
        <v>11</v>
      </c>
      <c r="C39" s="50" t="s">
        <v>175</v>
      </c>
      <c r="D39" s="50" t="s">
        <v>278</v>
      </c>
      <c r="E39" s="50" t="s">
        <v>279</v>
      </c>
      <c r="F39" s="50" t="s">
        <v>25</v>
      </c>
      <c r="G39" s="51" t="s">
        <v>16</v>
      </c>
      <c r="H39" s="52">
        <f t="shared" si="0"/>
        <v>0.68627450980392202</v>
      </c>
      <c r="I39" s="57"/>
    </row>
    <row r="40" spans="1:9" ht="14.25" x14ac:dyDescent="0.15">
      <c r="A40" s="60" t="s">
        <v>280</v>
      </c>
      <c r="B40" s="50" t="s">
        <v>11</v>
      </c>
      <c r="C40" s="50" t="s">
        <v>175</v>
      </c>
      <c r="D40" s="50" t="s">
        <v>281</v>
      </c>
      <c r="E40" s="50" t="s">
        <v>282</v>
      </c>
      <c r="F40" s="50" t="s">
        <v>25</v>
      </c>
      <c r="G40" s="51" t="s">
        <v>16</v>
      </c>
      <c r="H40" s="52">
        <f t="shared" si="0"/>
        <v>0.70588235294117696</v>
      </c>
      <c r="I40" s="57"/>
    </row>
    <row r="41" spans="1:9" ht="14.25" x14ac:dyDescent="0.15">
      <c r="A41" s="60" t="s">
        <v>283</v>
      </c>
      <c r="B41" s="50" t="s">
        <v>11</v>
      </c>
      <c r="C41" s="50" t="s">
        <v>175</v>
      </c>
      <c r="D41" s="50" t="s">
        <v>284</v>
      </c>
      <c r="E41" s="50" t="s">
        <v>285</v>
      </c>
      <c r="F41" s="50" t="s">
        <v>25</v>
      </c>
      <c r="G41" s="51" t="s">
        <v>16</v>
      </c>
      <c r="H41" s="52">
        <f t="shared" si="0"/>
        <v>0.72549019607843102</v>
      </c>
      <c r="I41" s="57"/>
    </row>
    <row r="42" spans="1:9" ht="14.25" x14ac:dyDescent="0.15">
      <c r="A42" s="60" t="s">
        <v>286</v>
      </c>
      <c r="B42" s="50" t="s">
        <v>11</v>
      </c>
      <c r="C42" s="50" t="s">
        <v>175</v>
      </c>
      <c r="D42" s="50" t="s">
        <v>287</v>
      </c>
      <c r="E42" s="50" t="s">
        <v>288</v>
      </c>
      <c r="F42" s="50" t="s">
        <v>25</v>
      </c>
      <c r="G42" s="51" t="s">
        <v>16</v>
      </c>
      <c r="H42" s="52">
        <f t="shared" si="0"/>
        <v>0.74509803921568596</v>
      </c>
      <c r="I42" s="58"/>
    </row>
    <row r="43" spans="1:9" ht="14.25" x14ac:dyDescent="0.15">
      <c r="A43" s="60" t="s">
        <v>289</v>
      </c>
      <c r="B43" s="50" t="s">
        <v>11</v>
      </c>
      <c r="C43" s="50" t="s">
        <v>175</v>
      </c>
      <c r="D43" s="50" t="s">
        <v>290</v>
      </c>
      <c r="E43" s="50" t="s">
        <v>291</v>
      </c>
      <c r="F43" s="50" t="s">
        <v>25</v>
      </c>
      <c r="G43" s="51" t="s">
        <v>16</v>
      </c>
      <c r="H43" s="52">
        <f t="shared" si="0"/>
        <v>0.76470588235294101</v>
      </c>
      <c r="I43" s="58"/>
    </row>
    <row r="44" spans="1:9" ht="17.100000000000001" customHeight="1" x14ac:dyDescent="0.15">
      <c r="A44" s="60" t="s">
        <v>292</v>
      </c>
      <c r="B44" s="50" t="s">
        <v>11</v>
      </c>
      <c r="C44" s="50" t="s">
        <v>175</v>
      </c>
      <c r="D44" s="50" t="s">
        <v>293</v>
      </c>
      <c r="E44" s="50" t="s">
        <v>294</v>
      </c>
      <c r="F44" s="50" t="s">
        <v>25</v>
      </c>
      <c r="G44" s="51" t="s">
        <v>16</v>
      </c>
      <c r="H44" s="52">
        <f t="shared" si="0"/>
        <v>0.78431372549019596</v>
      </c>
      <c r="I44" s="59" t="s">
        <v>295</v>
      </c>
    </row>
    <row r="45" spans="1:9" ht="14.25" customHeight="1" x14ac:dyDescent="0.15">
      <c r="A45" s="60" t="s">
        <v>296</v>
      </c>
      <c r="B45" s="50" t="s">
        <v>11</v>
      </c>
      <c r="C45" s="50" t="s">
        <v>175</v>
      </c>
      <c r="D45" s="50" t="s">
        <v>297</v>
      </c>
      <c r="E45" s="50" t="s">
        <v>298</v>
      </c>
      <c r="F45" s="50" t="s">
        <v>25</v>
      </c>
      <c r="G45" s="51" t="s">
        <v>16</v>
      </c>
      <c r="H45" s="52">
        <f t="shared" si="0"/>
        <v>0.80392156862745101</v>
      </c>
      <c r="I45" s="57"/>
    </row>
    <row r="46" spans="1:9" ht="14.25" x14ac:dyDescent="0.15">
      <c r="A46" s="60" t="s">
        <v>299</v>
      </c>
      <c r="B46" s="50" t="s">
        <v>11</v>
      </c>
      <c r="C46" s="50" t="s">
        <v>175</v>
      </c>
      <c r="D46" s="50" t="s">
        <v>300</v>
      </c>
      <c r="E46" s="50" t="s">
        <v>301</v>
      </c>
      <c r="F46" s="50" t="s">
        <v>25</v>
      </c>
      <c r="G46" s="51" t="s">
        <v>16</v>
      </c>
      <c r="H46" s="52">
        <f t="shared" si="0"/>
        <v>0.82352941176470595</v>
      </c>
      <c r="I46" s="58"/>
    </row>
    <row r="47" spans="1:9" ht="14.25" x14ac:dyDescent="0.15">
      <c r="A47" s="60" t="s">
        <v>302</v>
      </c>
      <c r="B47" s="50" t="s">
        <v>11</v>
      </c>
      <c r="C47" s="50" t="s">
        <v>175</v>
      </c>
      <c r="D47" s="50" t="s">
        <v>303</v>
      </c>
      <c r="E47" s="50" t="s">
        <v>304</v>
      </c>
      <c r="F47" s="50" t="s">
        <v>25</v>
      </c>
      <c r="G47" s="51" t="s">
        <v>16</v>
      </c>
      <c r="H47" s="52">
        <f t="shared" si="0"/>
        <v>0.84313725490196101</v>
      </c>
      <c r="I47" s="58"/>
    </row>
    <row r="48" spans="1:9" ht="14.25" x14ac:dyDescent="0.15">
      <c r="A48" s="60" t="s">
        <v>305</v>
      </c>
      <c r="B48" s="50" t="s">
        <v>11</v>
      </c>
      <c r="C48" s="50" t="s">
        <v>175</v>
      </c>
      <c r="D48" s="50" t="s">
        <v>306</v>
      </c>
      <c r="E48" s="50" t="s">
        <v>307</v>
      </c>
      <c r="F48" s="50" t="s">
        <v>25</v>
      </c>
      <c r="G48" s="51" t="s">
        <v>16</v>
      </c>
      <c r="H48" s="52">
        <f t="shared" si="0"/>
        <v>0.86274509803921595</v>
      </c>
      <c r="I48" s="57"/>
    </row>
    <row r="49" spans="1:9" ht="14.25" x14ac:dyDescent="0.15">
      <c r="A49" s="60" t="s">
        <v>308</v>
      </c>
      <c r="B49" s="50" t="s">
        <v>11</v>
      </c>
      <c r="C49" s="50" t="s">
        <v>175</v>
      </c>
      <c r="D49" s="50" t="s">
        <v>309</v>
      </c>
      <c r="E49" s="50" t="s">
        <v>310</v>
      </c>
      <c r="F49" s="50" t="s">
        <v>25</v>
      </c>
      <c r="G49" s="51" t="s">
        <v>16</v>
      </c>
      <c r="H49" s="52">
        <f t="shared" si="0"/>
        <v>0.88235294117647101</v>
      </c>
      <c r="I49" s="57"/>
    </row>
    <row r="50" spans="1:9" ht="14.25" x14ac:dyDescent="0.15">
      <c r="A50" s="60" t="s">
        <v>311</v>
      </c>
      <c r="B50" s="50" t="s">
        <v>11</v>
      </c>
      <c r="C50" s="50" t="s">
        <v>175</v>
      </c>
      <c r="D50" s="50" t="s">
        <v>312</v>
      </c>
      <c r="E50" s="50" t="s">
        <v>313</v>
      </c>
      <c r="F50" s="50" t="s">
        <v>15</v>
      </c>
      <c r="G50" s="51" t="s">
        <v>16</v>
      </c>
      <c r="H50" s="52">
        <f t="shared" si="0"/>
        <v>0.90196078431372595</v>
      </c>
      <c r="I50" s="57"/>
    </row>
    <row r="51" spans="1:9" ht="14.25" x14ac:dyDescent="0.15">
      <c r="A51" s="60" t="s">
        <v>314</v>
      </c>
      <c r="B51" s="50" t="s">
        <v>11</v>
      </c>
      <c r="C51" s="50" t="s">
        <v>175</v>
      </c>
      <c r="D51" s="50" t="s">
        <v>315</v>
      </c>
      <c r="E51" s="50" t="s">
        <v>316</v>
      </c>
      <c r="F51" s="50" t="s">
        <v>25</v>
      </c>
      <c r="G51" s="51" t="s">
        <v>16</v>
      </c>
      <c r="H51" s="52">
        <f t="shared" si="0"/>
        <v>0.92156862745098</v>
      </c>
      <c r="I51" s="57"/>
    </row>
    <row r="52" spans="1:9" ht="14.25" x14ac:dyDescent="0.15">
      <c r="A52" s="60" t="s">
        <v>317</v>
      </c>
      <c r="B52" s="50" t="s">
        <v>11</v>
      </c>
      <c r="C52" s="50" t="s">
        <v>175</v>
      </c>
      <c r="D52" s="50" t="s">
        <v>318</v>
      </c>
      <c r="E52" s="50" t="s">
        <v>319</v>
      </c>
      <c r="F52" s="50" t="s">
        <v>25</v>
      </c>
      <c r="G52" s="51" t="s">
        <v>16</v>
      </c>
      <c r="H52" s="52">
        <f t="shared" si="0"/>
        <v>0.94117647058823495</v>
      </c>
      <c r="I52" s="58"/>
    </row>
    <row r="53" spans="1:9" ht="14.25" x14ac:dyDescent="0.15">
      <c r="A53" s="60" t="s">
        <v>320</v>
      </c>
      <c r="B53" s="50" t="s">
        <v>11</v>
      </c>
      <c r="C53" s="50" t="s">
        <v>175</v>
      </c>
      <c r="D53" s="50" t="s">
        <v>321</v>
      </c>
      <c r="E53" s="50" t="s">
        <v>322</v>
      </c>
      <c r="F53" s="50" t="s">
        <v>15</v>
      </c>
      <c r="G53" s="51" t="s">
        <v>16</v>
      </c>
      <c r="H53" s="52">
        <f t="shared" si="0"/>
        <v>0.96078431372549</v>
      </c>
      <c r="I53" s="57"/>
    </row>
    <row r="54" spans="1:9" ht="14.25" x14ac:dyDescent="0.15">
      <c r="A54" s="60" t="s">
        <v>323</v>
      </c>
      <c r="B54" s="50" t="s">
        <v>11</v>
      </c>
      <c r="C54" s="50" t="s">
        <v>175</v>
      </c>
      <c r="D54" s="50" t="s">
        <v>324</v>
      </c>
      <c r="E54" s="50" t="s">
        <v>325</v>
      </c>
      <c r="F54" s="50" t="s">
        <v>25</v>
      </c>
      <c r="G54" s="51" t="s">
        <v>16</v>
      </c>
      <c r="H54" s="52">
        <f t="shared" si="0"/>
        <v>0.98039215686274495</v>
      </c>
      <c r="I54" s="58"/>
    </row>
    <row r="55" spans="1:9" ht="14.25" x14ac:dyDescent="0.15">
      <c r="A55" s="60" t="s">
        <v>326</v>
      </c>
      <c r="B55" s="50" t="s">
        <v>11</v>
      </c>
      <c r="C55" s="50" t="s">
        <v>175</v>
      </c>
      <c r="D55" s="50" t="s">
        <v>327</v>
      </c>
      <c r="E55" s="50" t="s">
        <v>328</v>
      </c>
      <c r="F55" s="50" t="s">
        <v>15</v>
      </c>
      <c r="G55" s="51" t="s">
        <v>16</v>
      </c>
      <c r="H55" s="52">
        <f t="shared" si="0"/>
        <v>1</v>
      </c>
      <c r="I55" s="57"/>
    </row>
  </sheetData>
  <mergeCells count="2">
    <mergeCell ref="A2:H2"/>
    <mergeCell ref="A3:H3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>
      <selection activeCell="D39" sqref="D39"/>
    </sheetView>
  </sheetViews>
  <sheetFormatPr defaultColWidth="9" defaultRowHeight="13.5" x14ac:dyDescent="0.15"/>
  <cols>
    <col min="2" max="2" width="13" customWidth="1"/>
    <col min="3" max="3" width="12.75" customWidth="1"/>
    <col min="4" max="4" width="15.375" style="22" customWidth="1"/>
    <col min="5" max="5" width="9.625" customWidth="1"/>
    <col min="6" max="6" width="14.875" customWidth="1"/>
    <col min="7" max="7" width="9.875" style="38" customWidth="1"/>
    <col min="8" max="8" width="11.875" style="38" customWidth="1"/>
    <col min="9" max="9" width="9.875" customWidth="1"/>
  </cols>
  <sheetData>
    <row r="1" spans="1:9" ht="20.25" x14ac:dyDescent="0.15">
      <c r="A1" s="4" t="s">
        <v>0</v>
      </c>
    </row>
    <row r="2" spans="1:9" ht="24" x14ac:dyDescent="0.15">
      <c r="A2" s="63" t="s">
        <v>1</v>
      </c>
      <c r="B2" s="63"/>
      <c r="C2" s="63"/>
      <c r="D2" s="67"/>
      <c r="E2" s="63"/>
      <c r="F2" s="63"/>
      <c r="G2" s="63"/>
      <c r="H2" s="63"/>
    </row>
    <row r="3" spans="1:9" ht="63.95" customHeight="1" x14ac:dyDescent="0.15">
      <c r="A3" s="68" t="s">
        <v>2</v>
      </c>
      <c r="B3" s="68"/>
      <c r="C3" s="68"/>
      <c r="D3" s="69"/>
      <c r="E3" s="68"/>
      <c r="F3" s="68"/>
      <c r="G3" s="68"/>
      <c r="H3" s="68"/>
    </row>
    <row r="4" spans="1:9" ht="99.75" x14ac:dyDescent="0.15">
      <c r="A4" s="5" t="s">
        <v>3</v>
      </c>
      <c r="B4" s="5" t="s">
        <v>4</v>
      </c>
      <c r="C4" s="5" t="s">
        <v>5</v>
      </c>
      <c r="D4" s="25" t="s">
        <v>6</v>
      </c>
      <c r="E4" s="5" t="s">
        <v>7</v>
      </c>
      <c r="F4" s="5" t="s">
        <v>8</v>
      </c>
      <c r="G4" s="5" t="s">
        <v>9</v>
      </c>
      <c r="H4" s="5" t="s">
        <v>173</v>
      </c>
      <c r="I4" s="5" t="s">
        <v>10</v>
      </c>
    </row>
    <row r="5" spans="1:9" ht="14.25" x14ac:dyDescent="0.15">
      <c r="A5" s="26">
        <v>1</v>
      </c>
      <c r="B5" s="26" t="s">
        <v>11</v>
      </c>
      <c r="C5" s="26" t="s">
        <v>329</v>
      </c>
      <c r="D5" s="26" t="s">
        <v>330</v>
      </c>
      <c r="E5" s="26" t="s">
        <v>331</v>
      </c>
      <c r="F5" s="26" t="s">
        <v>25</v>
      </c>
      <c r="G5" s="26" t="s">
        <v>56</v>
      </c>
      <c r="H5" s="39">
        <f>1/38</f>
        <v>2.6315789473684199E-2</v>
      </c>
      <c r="I5" s="44"/>
    </row>
    <row r="6" spans="1:9" ht="14.25" x14ac:dyDescent="0.15">
      <c r="A6" s="26">
        <v>2</v>
      </c>
      <c r="B6" s="26" t="s">
        <v>11</v>
      </c>
      <c r="C6" s="26" t="s">
        <v>329</v>
      </c>
      <c r="D6" s="26" t="s">
        <v>332</v>
      </c>
      <c r="E6" s="26" t="s">
        <v>333</v>
      </c>
      <c r="F6" s="26" t="s">
        <v>25</v>
      </c>
      <c r="G6" s="26" t="s">
        <v>56</v>
      </c>
      <c r="H6" s="39">
        <f>2/38</f>
        <v>5.2631578947368397E-2</v>
      </c>
      <c r="I6" s="44"/>
    </row>
    <row r="7" spans="1:9" ht="14.25" x14ac:dyDescent="0.15">
      <c r="A7" s="26">
        <v>3</v>
      </c>
      <c r="B7" s="26" t="s">
        <v>11</v>
      </c>
      <c r="C7" s="26" t="s">
        <v>329</v>
      </c>
      <c r="D7" s="26" t="s">
        <v>334</v>
      </c>
      <c r="E7" s="26" t="s">
        <v>335</v>
      </c>
      <c r="F7" s="26" t="s">
        <v>25</v>
      </c>
      <c r="G7" s="26" t="s">
        <v>56</v>
      </c>
      <c r="H7" s="39">
        <f>3/38</f>
        <v>7.8947368421052599E-2</v>
      </c>
      <c r="I7" s="44"/>
    </row>
    <row r="8" spans="1:9" ht="14.25" x14ac:dyDescent="0.15">
      <c r="A8" s="26">
        <v>4</v>
      </c>
      <c r="B8" s="26" t="s">
        <v>11</v>
      </c>
      <c r="C8" s="26" t="s">
        <v>329</v>
      </c>
      <c r="D8" s="26" t="s">
        <v>336</v>
      </c>
      <c r="E8" s="26" t="s">
        <v>337</v>
      </c>
      <c r="F8" s="26" t="s">
        <v>25</v>
      </c>
      <c r="G8" s="26" t="s">
        <v>56</v>
      </c>
      <c r="H8" s="39">
        <f>4/38</f>
        <v>0.105263157894737</v>
      </c>
      <c r="I8" s="44"/>
    </row>
    <row r="9" spans="1:9" ht="14.25" x14ac:dyDescent="0.15">
      <c r="A9" s="26">
        <v>5</v>
      </c>
      <c r="B9" s="26" t="s">
        <v>11</v>
      </c>
      <c r="C9" s="26" t="s">
        <v>329</v>
      </c>
      <c r="D9" s="26" t="s">
        <v>338</v>
      </c>
      <c r="E9" s="26" t="s">
        <v>339</v>
      </c>
      <c r="F9" s="26" t="s">
        <v>25</v>
      </c>
      <c r="G9" s="26" t="s">
        <v>56</v>
      </c>
      <c r="H9" s="40">
        <f>5/38</f>
        <v>0.13157894736842099</v>
      </c>
      <c r="I9" s="44"/>
    </row>
    <row r="10" spans="1:9" ht="14.25" x14ac:dyDescent="0.15">
      <c r="A10" s="26">
        <v>6</v>
      </c>
      <c r="B10" s="26" t="s">
        <v>11</v>
      </c>
      <c r="C10" s="26" t="s">
        <v>329</v>
      </c>
      <c r="D10" s="26" t="s">
        <v>340</v>
      </c>
      <c r="E10" s="26" t="s">
        <v>341</v>
      </c>
      <c r="F10" s="26" t="s">
        <v>25</v>
      </c>
      <c r="G10" s="26" t="s">
        <v>56</v>
      </c>
      <c r="H10" s="40">
        <f>6/38</f>
        <v>0.157894736842105</v>
      </c>
      <c r="I10" s="44"/>
    </row>
    <row r="11" spans="1:9" ht="14.25" x14ac:dyDescent="0.15">
      <c r="A11" s="26">
        <v>7</v>
      </c>
      <c r="B11" s="26" t="s">
        <v>11</v>
      </c>
      <c r="C11" s="26" t="s">
        <v>329</v>
      </c>
      <c r="D11" s="26" t="s">
        <v>342</v>
      </c>
      <c r="E11" s="26" t="s">
        <v>343</v>
      </c>
      <c r="F11" s="26" t="s">
        <v>25</v>
      </c>
      <c r="G11" s="26" t="s">
        <v>56</v>
      </c>
      <c r="H11" s="40">
        <f>7/38</f>
        <v>0.18421052631578899</v>
      </c>
      <c r="I11" s="44"/>
    </row>
    <row r="12" spans="1:9" ht="14.25" x14ac:dyDescent="0.15">
      <c r="A12" s="26">
        <v>8</v>
      </c>
      <c r="B12" s="26" t="s">
        <v>11</v>
      </c>
      <c r="C12" s="26" t="s">
        <v>329</v>
      </c>
      <c r="D12" s="26" t="s">
        <v>344</v>
      </c>
      <c r="E12" s="26" t="s">
        <v>345</v>
      </c>
      <c r="F12" s="26" t="s">
        <v>25</v>
      </c>
      <c r="G12" s="26" t="s">
        <v>56</v>
      </c>
      <c r="H12" s="40">
        <f>8/38</f>
        <v>0.21052631578947401</v>
      </c>
      <c r="I12" s="44"/>
    </row>
    <row r="13" spans="1:9" ht="14.25" x14ac:dyDescent="0.15">
      <c r="A13" s="26">
        <v>9</v>
      </c>
      <c r="B13" s="26" t="s">
        <v>11</v>
      </c>
      <c r="C13" s="26" t="s">
        <v>329</v>
      </c>
      <c r="D13" s="26" t="s">
        <v>346</v>
      </c>
      <c r="E13" s="26" t="s">
        <v>347</v>
      </c>
      <c r="F13" s="26" t="s">
        <v>25</v>
      </c>
      <c r="G13" s="26" t="s">
        <v>56</v>
      </c>
      <c r="H13" s="40">
        <f>9/38</f>
        <v>0.23684210526315799</v>
      </c>
      <c r="I13" s="44"/>
    </row>
    <row r="14" spans="1:9" ht="14.25" x14ac:dyDescent="0.15">
      <c r="A14" s="26">
        <v>10</v>
      </c>
      <c r="B14" s="26" t="s">
        <v>11</v>
      </c>
      <c r="C14" s="26" t="s">
        <v>329</v>
      </c>
      <c r="D14" s="26" t="s">
        <v>348</v>
      </c>
      <c r="E14" s="26" t="s">
        <v>349</v>
      </c>
      <c r="F14" s="26" t="s">
        <v>25</v>
      </c>
      <c r="G14" s="26" t="s">
        <v>56</v>
      </c>
      <c r="H14" s="40">
        <f>10/38</f>
        <v>0.26315789473684198</v>
      </c>
      <c r="I14" s="44"/>
    </row>
    <row r="15" spans="1:9" s="1" customFormat="1" ht="14.25" x14ac:dyDescent="0.15">
      <c r="A15" s="41">
        <v>11</v>
      </c>
      <c r="B15" s="41" t="s">
        <v>11</v>
      </c>
      <c r="C15" s="41" t="s">
        <v>329</v>
      </c>
      <c r="D15" s="41" t="s">
        <v>350</v>
      </c>
      <c r="E15" s="41" t="s">
        <v>351</v>
      </c>
      <c r="F15" s="41" t="s">
        <v>25</v>
      </c>
      <c r="G15" s="41" t="s">
        <v>56</v>
      </c>
      <c r="H15" s="42">
        <f>11/38</f>
        <v>0.28947368421052599</v>
      </c>
      <c r="I15" s="45"/>
    </row>
    <row r="16" spans="1:9" ht="14.25" x14ac:dyDescent="0.15">
      <c r="A16" s="26">
        <v>12</v>
      </c>
      <c r="B16" s="26" t="s">
        <v>11</v>
      </c>
      <c r="C16" s="26" t="s">
        <v>329</v>
      </c>
      <c r="D16" s="26" t="s">
        <v>352</v>
      </c>
      <c r="E16" s="26" t="s">
        <v>353</v>
      </c>
      <c r="F16" s="26" t="s">
        <v>25</v>
      </c>
      <c r="G16" s="43" t="s">
        <v>16</v>
      </c>
      <c r="H16" s="40">
        <f>12/38</f>
        <v>0.31578947368421101</v>
      </c>
      <c r="I16" s="44"/>
    </row>
    <row r="17" spans="1:9" ht="14.25" x14ac:dyDescent="0.15">
      <c r="A17" s="26">
        <v>13</v>
      </c>
      <c r="B17" s="26" t="s">
        <v>11</v>
      </c>
      <c r="C17" s="26" t="s">
        <v>329</v>
      </c>
      <c r="D17" s="26" t="s">
        <v>354</v>
      </c>
      <c r="E17" s="26" t="s">
        <v>355</v>
      </c>
      <c r="F17" s="26" t="s">
        <v>25</v>
      </c>
      <c r="G17" s="43" t="s">
        <v>16</v>
      </c>
      <c r="H17" s="40">
        <f>13/38</f>
        <v>0.34210526315789502</v>
      </c>
      <c r="I17" s="44"/>
    </row>
    <row r="18" spans="1:9" ht="14.25" x14ac:dyDescent="0.15">
      <c r="A18" s="26">
        <v>14</v>
      </c>
      <c r="B18" s="26" t="s">
        <v>11</v>
      </c>
      <c r="C18" s="26" t="s">
        <v>329</v>
      </c>
      <c r="D18" s="26" t="s">
        <v>356</v>
      </c>
      <c r="E18" s="26" t="s">
        <v>357</v>
      </c>
      <c r="F18" s="26" t="s">
        <v>25</v>
      </c>
      <c r="G18" s="43" t="s">
        <v>16</v>
      </c>
      <c r="H18" s="40">
        <f>14/38</f>
        <v>0.36842105263157898</v>
      </c>
      <c r="I18" s="44"/>
    </row>
    <row r="19" spans="1:9" ht="14.25" x14ac:dyDescent="0.15">
      <c r="A19" s="26">
        <v>15</v>
      </c>
      <c r="B19" s="26" t="s">
        <v>11</v>
      </c>
      <c r="C19" s="26" t="s">
        <v>329</v>
      </c>
      <c r="D19" s="26" t="s">
        <v>358</v>
      </c>
      <c r="E19" s="26" t="s">
        <v>359</v>
      </c>
      <c r="F19" s="26" t="s">
        <v>25</v>
      </c>
      <c r="G19" s="43" t="s">
        <v>16</v>
      </c>
      <c r="H19" s="40">
        <f>15/38</f>
        <v>0.394736842105263</v>
      </c>
      <c r="I19" s="44"/>
    </row>
    <row r="20" spans="1:9" ht="14.25" x14ac:dyDescent="0.15">
      <c r="A20" s="26">
        <v>16</v>
      </c>
      <c r="B20" s="26" t="s">
        <v>11</v>
      </c>
      <c r="C20" s="26" t="s">
        <v>329</v>
      </c>
      <c r="D20" s="26" t="s">
        <v>360</v>
      </c>
      <c r="E20" s="26" t="s">
        <v>361</v>
      </c>
      <c r="F20" s="26" t="s">
        <v>25</v>
      </c>
      <c r="G20" s="43" t="s">
        <v>16</v>
      </c>
      <c r="H20" s="40">
        <f>16/38</f>
        <v>0.42105263157894701</v>
      </c>
      <c r="I20" s="44"/>
    </row>
    <row r="21" spans="1:9" ht="14.25" x14ac:dyDescent="0.15">
      <c r="A21" s="26">
        <v>17</v>
      </c>
      <c r="B21" s="26" t="s">
        <v>11</v>
      </c>
      <c r="C21" s="26" t="s">
        <v>329</v>
      </c>
      <c r="D21" s="26" t="s">
        <v>362</v>
      </c>
      <c r="E21" s="26" t="s">
        <v>363</v>
      </c>
      <c r="F21" s="26" t="s">
        <v>25</v>
      </c>
      <c r="G21" s="43" t="s">
        <v>16</v>
      </c>
      <c r="H21" s="40">
        <f>17/38</f>
        <v>0.44736842105263203</v>
      </c>
      <c r="I21" s="44"/>
    </row>
    <row r="22" spans="1:9" ht="14.25" x14ac:dyDescent="0.15">
      <c r="A22" s="26">
        <v>18</v>
      </c>
      <c r="B22" s="26" t="s">
        <v>11</v>
      </c>
      <c r="C22" s="26" t="s">
        <v>329</v>
      </c>
      <c r="D22" s="26" t="s">
        <v>364</v>
      </c>
      <c r="E22" s="26" t="s">
        <v>365</v>
      </c>
      <c r="F22" s="26" t="s">
        <v>25</v>
      </c>
      <c r="G22" s="43" t="s">
        <v>16</v>
      </c>
      <c r="H22" s="40">
        <f>18/38</f>
        <v>0.47368421052631599</v>
      </c>
      <c r="I22" s="44"/>
    </row>
    <row r="23" spans="1:9" ht="14.25" x14ac:dyDescent="0.15">
      <c r="A23" s="26">
        <v>19</v>
      </c>
      <c r="B23" s="26" t="s">
        <v>11</v>
      </c>
      <c r="C23" s="26" t="s">
        <v>329</v>
      </c>
      <c r="D23" s="26" t="s">
        <v>366</v>
      </c>
      <c r="E23" s="26" t="s">
        <v>367</v>
      </c>
      <c r="F23" s="26" t="s">
        <v>25</v>
      </c>
      <c r="G23" s="43" t="s">
        <v>16</v>
      </c>
      <c r="H23" s="40">
        <f>19/38</f>
        <v>0.5</v>
      </c>
      <c r="I23" s="44"/>
    </row>
    <row r="24" spans="1:9" ht="14.25" x14ac:dyDescent="0.15">
      <c r="A24" s="26">
        <v>20</v>
      </c>
      <c r="B24" s="26" t="s">
        <v>11</v>
      </c>
      <c r="C24" s="26" t="s">
        <v>329</v>
      </c>
      <c r="D24" s="26" t="s">
        <v>368</v>
      </c>
      <c r="E24" s="26" t="s">
        <v>369</v>
      </c>
      <c r="F24" s="26" t="s">
        <v>25</v>
      </c>
      <c r="G24" s="43" t="s">
        <v>16</v>
      </c>
      <c r="H24" s="40">
        <f>20/38</f>
        <v>0.52631578947368396</v>
      </c>
      <c r="I24" s="44"/>
    </row>
    <row r="25" spans="1:9" ht="14.25" x14ac:dyDescent="0.15">
      <c r="A25" s="26">
        <v>21</v>
      </c>
      <c r="B25" s="26" t="s">
        <v>11</v>
      </c>
      <c r="C25" s="26" t="s">
        <v>329</v>
      </c>
      <c r="D25" s="26" t="s">
        <v>370</v>
      </c>
      <c r="E25" s="26" t="s">
        <v>371</v>
      </c>
      <c r="F25" s="26" t="s">
        <v>25</v>
      </c>
      <c r="G25" s="43" t="s">
        <v>16</v>
      </c>
      <c r="H25" s="40">
        <f>21/38</f>
        <v>0.55263157894736803</v>
      </c>
      <c r="I25" s="44"/>
    </row>
    <row r="26" spans="1:9" ht="14.25" x14ac:dyDescent="0.15">
      <c r="A26" s="26">
        <v>22</v>
      </c>
      <c r="B26" s="26" t="s">
        <v>11</v>
      </c>
      <c r="C26" s="26" t="s">
        <v>329</v>
      </c>
      <c r="D26" s="26" t="s">
        <v>372</v>
      </c>
      <c r="E26" s="26" t="s">
        <v>373</v>
      </c>
      <c r="F26" s="26" t="s">
        <v>25</v>
      </c>
      <c r="G26" s="43" t="s">
        <v>16</v>
      </c>
      <c r="H26" s="40">
        <f>22/38</f>
        <v>0.57894736842105299</v>
      </c>
      <c r="I26" s="44"/>
    </row>
    <row r="27" spans="1:9" ht="14.25" x14ac:dyDescent="0.15">
      <c r="A27" s="26">
        <v>23</v>
      </c>
      <c r="B27" s="26" t="s">
        <v>11</v>
      </c>
      <c r="C27" s="26" t="s">
        <v>329</v>
      </c>
      <c r="D27" s="26" t="s">
        <v>374</v>
      </c>
      <c r="E27" s="26" t="s">
        <v>375</v>
      </c>
      <c r="F27" s="26" t="s">
        <v>25</v>
      </c>
      <c r="G27" s="43" t="s">
        <v>16</v>
      </c>
      <c r="H27" s="40">
        <f>23/38</f>
        <v>0.60526315789473695</v>
      </c>
      <c r="I27" s="44"/>
    </row>
    <row r="28" spans="1:9" ht="14.25" x14ac:dyDescent="0.15">
      <c r="A28" s="26">
        <v>24</v>
      </c>
      <c r="B28" s="26" t="s">
        <v>11</v>
      </c>
      <c r="C28" s="26" t="s">
        <v>329</v>
      </c>
      <c r="D28" s="26" t="s">
        <v>376</v>
      </c>
      <c r="E28" s="26" t="s">
        <v>377</v>
      </c>
      <c r="F28" s="26" t="s">
        <v>25</v>
      </c>
      <c r="G28" s="43" t="s">
        <v>16</v>
      </c>
      <c r="H28" s="40">
        <f>24/38</f>
        <v>0.63157894736842102</v>
      </c>
      <c r="I28" s="44"/>
    </row>
    <row r="29" spans="1:9" ht="14.25" x14ac:dyDescent="0.15">
      <c r="A29" s="26">
        <v>25</v>
      </c>
      <c r="B29" s="26" t="s">
        <v>11</v>
      </c>
      <c r="C29" s="26" t="s">
        <v>329</v>
      </c>
      <c r="D29" s="26" t="s">
        <v>378</v>
      </c>
      <c r="E29" s="26" t="s">
        <v>379</v>
      </c>
      <c r="F29" s="26" t="s">
        <v>25</v>
      </c>
      <c r="G29" s="43" t="s">
        <v>16</v>
      </c>
      <c r="H29" s="40">
        <f>25/38</f>
        <v>0.65789473684210498</v>
      </c>
      <c r="I29" s="44"/>
    </row>
    <row r="30" spans="1:9" ht="14.25" x14ac:dyDescent="0.15">
      <c r="A30" s="26">
        <v>26</v>
      </c>
      <c r="B30" s="26" t="s">
        <v>11</v>
      </c>
      <c r="C30" s="26" t="s">
        <v>329</v>
      </c>
      <c r="D30" s="26" t="s">
        <v>380</v>
      </c>
      <c r="E30" s="26" t="s">
        <v>381</v>
      </c>
      <c r="F30" s="26" t="s">
        <v>25</v>
      </c>
      <c r="G30" s="43" t="s">
        <v>16</v>
      </c>
      <c r="H30" s="40">
        <f>26/38</f>
        <v>0.68421052631578905</v>
      </c>
      <c r="I30" s="44"/>
    </row>
    <row r="31" spans="1:9" ht="14.25" x14ac:dyDescent="0.15">
      <c r="A31" s="26">
        <v>27</v>
      </c>
      <c r="B31" s="26" t="s">
        <v>11</v>
      </c>
      <c r="C31" s="26" t="s">
        <v>329</v>
      </c>
      <c r="D31" s="26" t="s">
        <v>382</v>
      </c>
      <c r="E31" s="26" t="s">
        <v>383</v>
      </c>
      <c r="F31" s="26" t="s">
        <v>25</v>
      </c>
      <c r="G31" s="43" t="s">
        <v>16</v>
      </c>
      <c r="H31" s="40">
        <f>27/38</f>
        <v>0.71052631578947401</v>
      </c>
      <c r="I31" s="44"/>
    </row>
    <row r="32" spans="1:9" ht="14.25" x14ac:dyDescent="0.15">
      <c r="A32" s="26">
        <v>28</v>
      </c>
      <c r="B32" s="26" t="s">
        <v>11</v>
      </c>
      <c r="C32" s="26" t="s">
        <v>329</v>
      </c>
      <c r="D32" s="26" t="s">
        <v>384</v>
      </c>
      <c r="E32" s="26" t="s">
        <v>385</v>
      </c>
      <c r="F32" s="26" t="s">
        <v>25</v>
      </c>
      <c r="G32" s="43" t="s">
        <v>16</v>
      </c>
      <c r="H32" s="40">
        <f>28/38</f>
        <v>0.73684210526315796</v>
      </c>
      <c r="I32" s="44"/>
    </row>
    <row r="33" spans="1:9" ht="14.25" x14ac:dyDescent="0.15">
      <c r="A33" s="26">
        <v>29</v>
      </c>
      <c r="B33" s="26" t="s">
        <v>11</v>
      </c>
      <c r="C33" s="26" t="s">
        <v>329</v>
      </c>
      <c r="D33" s="26" t="s">
        <v>386</v>
      </c>
      <c r="E33" s="26" t="s">
        <v>387</v>
      </c>
      <c r="F33" s="26" t="s">
        <v>25</v>
      </c>
      <c r="G33" s="43" t="s">
        <v>16</v>
      </c>
      <c r="H33" s="40">
        <f>29/38</f>
        <v>0.76315789473684204</v>
      </c>
      <c r="I33" s="44"/>
    </row>
    <row r="34" spans="1:9" ht="14.25" x14ac:dyDescent="0.15">
      <c r="A34" s="26">
        <v>30</v>
      </c>
      <c r="B34" s="26" t="s">
        <v>11</v>
      </c>
      <c r="C34" s="26" t="s">
        <v>329</v>
      </c>
      <c r="D34" s="26" t="s">
        <v>388</v>
      </c>
      <c r="E34" s="26" t="s">
        <v>389</v>
      </c>
      <c r="F34" s="26" t="s">
        <v>25</v>
      </c>
      <c r="G34" s="43" t="s">
        <v>16</v>
      </c>
      <c r="H34" s="40">
        <f>30/38</f>
        <v>0.78947368421052599</v>
      </c>
      <c r="I34" s="44"/>
    </row>
    <row r="35" spans="1:9" ht="14.25" x14ac:dyDescent="0.15">
      <c r="A35" s="26">
        <v>31</v>
      </c>
      <c r="B35" s="26" t="s">
        <v>11</v>
      </c>
      <c r="C35" s="26" t="s">
        <v>329</v>
      </c>
      <c r="D35" s="26" t="s">
        <v>390</v>
      </c>
      <c r="E35" s="26" t="s">
        <v>391</v>
      </c>
      <c r="F35" s="26" t="s">
        <v>25</v>
      </c>
      <c r="G35" s="43" t="s">
        <v>16</v>
      </c>
      <c r="H35" s="40">
        <f>31/38</f>
        <v>0.81578947368421095</v>
      </c>
      <c r="I35" s="44"/>
    </row>
    <row r="36" spans="1:9" ht="14.25" x14ac:dyDescent="0.15">
      <c r="A36" s="26">
        <v>32</v>
      </c>
      <c r="B36" s="26" t="s">
        <v>11</v>
      </c>
      <c r="C36" s="26" t="s">
        <v>329</v>
      </c>
      <c r="D36" s="26" t="s">
        <v>392</v>
      </c>
      <c r="E36" s="26" t="s">
        <v>393</v>
      </c>
      <c r="F36" s="26" t="s">
        <v>25</v>
      </c>
      <c r="G36" s="43" t="s">
        <v>16</v>
      </c>
      <c r="H36" s="40">
        <f>32/38</f>
        <v>0.84210526315789502</v>
      </c>
      <c r="I36" s="44"/>
    </row>
    <row r="37" spans="1:9" ht="14.25" x14ac:dyDescent="0.15">
      <c r="A37" s="26">
        <v>33</v>
      </c>
      <c r="B37" s="26" t="s">
        <v>11</v>
      </c>
      <c r="C37" s="26" t="s">
        <v>329</v>
      </c>
      <c r="D37" s="26" t="s">
        <v>394</v>
      </c>
      <c r="E37" s="26" t="s">
        <v>395</v>
      </c>
      <c r="F37" s="26" t="s">
        <v>25</v>
      </c>
      <c r="G37" s="43" t="s">
        <v>16</v>
      </c>
      <c r="H37" s="40">
        <f>33/38</f>
        <v>0.86842105263157898</v>
      </c>
      <c r="I37" s="44"/>
    </row>
    <row r="38" spans="1:9" ht="14.25" x14ac:dyDescent="0.15">
      <c r="A38" s="26">
        <v>34</v>
      </c>
      <c r="B38" s="26" t="s">
        <v>11</v>
      </c>
      <c r="C38" s="26" t="s">
        <v>329</v>
      </c>
      <c r="D38" s="26" t="s">
        <v>396</v>
      </c>
      <c r="E38" s="26" t="s">
        <v>397</v>
      </c>
      <c r="F38" s="26" t="s">
        <v>25</v>
      </c>
      <c r="G38" s="43" t="s">
        <v>16</v>
      </c>
      <c r="H38" s="40">
        <f>34/38</f>
        <v>0.89473684210526305</v>
      </c>
      <c r="I38" s="44"/>
    </row>
    <row r="39" spans="1:9" ht="14.25" x14ac:dyDescent="0.15">
      <c r="A39" s="26">
        <v>35</v>
      </c>
      <c r="B39" s="26" t="s">
        <v>11</v>
      </c>
      <c r="C39" s="26" t="s">
        <v>329</v>
      </c>
      <c r="D39" s="26" t="s">
        <v>398</v>
      </c>
      <c r="E39" s="26" t="s">
        <v>399</v>
      </c>
      <c r="F39" s="26" t="s">
        <v>25</v>
      </c>
      <c r="G39" s="43" t="s">
        <v>16</v>
      </c>
      <c r="H39" s="40">
        <f>35/38</f>
        <v>0.92105263157894701</v>
      </c>
      <c r="I39" s="44"/>
    </row>
    <row r="40" spans="1:9" ht="14.25" x14ac:dyDescent="0.15">
      <c r="A40" s="26">
        <v>36</v>
      </c>
      <c r="B40" s="26" t="s">
        <v>11</v>
      </c>
      <c r="C40" s="26" t="s">
        <v>329</v>
      </c>
      <c r="D40" s="26" t="s">
        <v>400</v>
      </c>
      <c r="E40" s="26" t="s">
        <v>401</v>
      </c>
      <c r="F40" s="26" t="s">
        <v>25</v>
      </c>
      <c r="G40" s="43" t="s">
        <v>16</v>
      </c>
      <c r="H40" s="40">
        <f>36/38</f>
        <v>0.94736842105263197</v>
      </c>
      <c r="I40" s="44"/>
    </row>
    <row r="41" spans="1:9" ht="14.25" x14ac:dyDescent="0.15">
      <c r="A41" s="26">
        <v>37</v>
      </c>
      <c r="B41" s="26" t="s">
        <v>11</v>
      </c>
      <c r="C41" s="26" t="s">
        <v>329</v>
      </c>
      <c r="D41" s="26" t="s">
        <v>402</v>
      </c>
      <c r="E41" s="26" t="s">
        <v>403</v>
      </c>
      <c r="F41" s="26" t="s">
        <v>25</v>
      </c>
      <c r="G41" s="43" t="s">
        <v>16</v>
      </c>
      <c r="H41" s="40">
        <f>37/38</f>
        <v>0.97368421052631604</v>
      </c>
      <c r="I41" s="44"/>
    </row>
    <row r="42" spans="1:9" ht="14.25" x14ac:dyDescent="0.15">
      <c r="A42" s="26">
        <v>38</v>
      </c>
      <c r="B42" s="26" t="s">
        <v>11</v>
      </c>
      <c r="C42" s="26" t="s">
        <v>329</v>
      </c>
      <c r="D42" s="26" t="s">
        <v>404</v>
      </c>
      <c r="E42" s="26" t="s">
        <v>405</v>
      </c>
      <c r="F42" s="26" t="s">
        <v>25</v>
      </c>
      <c r="G42" s="43" t="s">
        <v>16</v>
      </c>
      <c r="H42" s="40">
        <f>38/38</f>
        <v>1</v>
      </c>
      <c r="I42" s="44"/>
    </row>
  </sheetData>
  <mergeCells count="2">
    <mergeCell ref="A2:H2"/>
    <mergeCell ref="A3:H3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"/>
  <sheetViews>
    <sheetView zoomScale="115" zoomScaleNormal="115" workbookViewId="0">
      <selection activeCell="D11" sqref="D11"/>
    </sheetView>
  </sheetViews>
  <sheetFormatPr defaultColWidth="9" defaultRowHeight="14.25" x14ac:dyDescent="0.15"/>
  <cols>
    <col min="2" max="2" width="13" customWidth="1"/>
    <col min="3" max="3" width="12.75" customWidth="1"/>
    <col min="4" max="4" width="15.375" style="22" customWidth="1"/>
    <col min="5" max="5" width="9.625" customWidth="1"/>
    <col min="6" max="6" width="14.875" customWidth="1"/>
    <col min="7" max="7" width="9.875" style="23" customWidth="1"/>
    <col min="8" max="8" width="11.875" style="23" customWidth="1"/>
    <col min="9" max="9" width="10.125" style="24" customWidth="1"/>
  </cols>
  <sheetData>
    <row r="1" spans="1:9" ht="20.25" x14ac:dyDescent="0.15">
      <c r="A1" s="4" t="s">
        <v>0</v>
      </c>
    </row>
    <row r="2" spans="1:9" ht="24" x14ac:dyDescent="0.15">
      <c r="A2" s="63" t="s">
        <v>1</v>
      </c>
      <c r="B2" s="63"/>
      <c r="C2" s="63"/>
      <c r="D2" s="67"/>
      <c r="E2" s="63"/>
      <c r="F2" s="63"/>
      <c r="G2" s="70"/>
      <c r="H2" s="70"/>
    </row>
    <row r="3" spans="1:9" ht="63.95" customHeight="1" x14ac:dyDescent="0.15">
      <c r="A3" s="68" t="s">
        <v>2</v>
      </c>
      <c r="B3" s="68"/>
      <c r="C3" s="68"/>
      <c r="D3" s="69"/>
      <c r="E3" s="68"/>
      <c r="F3" s="68"/>
      <c r="G3" s="71"/>
      <c r="H3" s="71"/>
    </row>
    <row r="4" spans="1:9" ht="99.75" x14ac:dyDescent="0.15">
      <c r="A4" s="5" t="s">
        <v>3</v>
      </c>
      <c r="B4" s="5" t="s">
        <v>4</v>
      </c>
      <c r="C4" s="5" t="s">
        <v>5</v>
      </c>
      <c r="D4" s="25" t="s">
        <v>6</v>
      </c>
      <c r="E4" s="5" t="s">
        <v>7</v>
      </c>
      <c r="F4" s="5" t="s">
        <v>8</v>
      </c>
      <c r="G4" s="5" t="s">
        <v>9</v>
      </c>
      <c r="H4" s="5" t="s">
        <v>173</v>
      </c>
      <c r="I4" s="9" t="s">
        <v>10</v>
      </c>
    </row>
    <row r="5" spans="1:9" x14ac:dyDescent="0.15">
      <c r="A5" s="7">
        <v>1</v>
      </c>
      <c r="B5" s="7" t="s">
        <v>11</v>
      </c>
      <c r="C5" s="7" t="s">
        <v>329</v>
      </c>
      <c r="D5" s="26" t="s">
        <v>406</v>
      </c>
      <c r="E5" s="7" t="s">
        <v>407</v>
      </c>
      <c r="F5" s="7" t="s">
        <v>110</v>
      </c>
      <c r="G5" s="27" t="s">
        <v>56</v>
      </c>
      <c r="H5" s="28">
        <v>3.2258064516128997E-2</v>
      </c>
      <c r="I5" s="35"/>
    </row>
    <row r="6" spans="1:9" x14ac:dyDescent="0.15">
      <c r="A6" s="7">
        <v>2</v>
      </c>
      <c r="B6" s="7" t="s">
        <v>11</v>
      </c>
      <c r="C6" s="7" t="s">
        <v>329</v>
      </c>
      <c r="D6" s="26" t="s">
        <v>408</v>
      </c>
      <c r="E6" s="7" t="s">
        <v>409</v>
      </c>
      <c r="F6" s="7" t="s">
        <v>110</v>
      </c>
      <c r="G6" s="27" t="s">
        <v>56</v>
      </c>
      <c r="H6" s="28">
        <v>6.4516129032258104E-2</v>
      </c>
      <c r="I6" s="35"/>
    </row>
    <row r="7" spans="1:9" x14ac:dyDescent="0.15">
      <c r="A7" s="7">
        <v>3</v>
      </c>
      <c r="B7" s="7" t="s">
        <v>11</v>
      </c>
      <c r="C7" s="7" t="s">
        <v>329</v>
      </c>
      <c r="D7" s="26" t="s">
        <v>410</v>
      </c>
      <c r="E7" s="7" t="s">
        <v>411</v>
      </c>
      <c r="F7" s="7" t="s">
        <v>110</v>
      </c>
      <c r="G7" s="27" t="s">
        <v>56</v>
      </c>
      <c r="H7" s="28">
        <v>9.6774193548387094E-2</v>
      </c>
      <c r="I7" s="35"/>
    </row>
    <row r="8" spans="1:9" x14ac:dyDescent="0.15">
      <c r="A8" s="7">
        <v>4</v>
      </c>
      <c r="B8" s="7" t="s">
        <v>11</v>
      </c>
      <c r="C8" s="7" t="s">
        <v>329</v>
      </c>
      <c r="D8" s="26" t="s">
        <v>412</v>
      </c>
      <c r="E8" s="7" t="s">
        <v>413</v>
      </c>
      <c r="F8" s="7" t="s">
        <v>110</v>
      </c>
      <c r="G8" s="27" t="s">
        <v>56</v>
      </c>
      <c r="H8" s="28">
        <v>0.12903225806451599</v>
      </c>
      <c r="I8" s="35"/>
    </row>
    <row r="9" spans="1:9" x14ac:dyDescent="0.15">
      <c r="A9" s="7">
        <v>5</v>
      </c>
      <c r="B9" s="7" t="s">
        <v>11</v>
      </c>
      <c r="C9" s="7" t="s">
        <v>329</v>
      </c>
      <c r="D9" s="26" t="s">
        <v>414</v>
      </c>
      <c r="E9" s="7" t="s">
        <v>415</v>
      </c>
      <c r="F9" s="7" t="s">
        <v>110</v>
      </c>
      <c r="G9" s="27" t="s">
        <v>56</v>
      </c>
      <c r="H9" s="28">
        <v>0.16129032258064499</v>
      </c>
      <c r="I9" s="35"/>
    </row>
    <row r="10" spans="1:9" x14ac:dyDescent="0.15">
      <c r="A10" s="7">
        <v>6</v>
      </c>
      <c r="B10" s="7" t="s">
        <v>11</v>
      </c>
      <c r="C10" s="7" t="s">
        <v>329</v>
      </c>
      <c r="D10" s="26" t="s">
        <v>416</v>
      </c>
      <c r="E10" s="7" t="s">
        <v>417</v>
      </c>
      <c r="F10" s="7" t="s">
        <v>110</v>
      </c>
      <c r="G10" s="27" t="s">
        <v>56</v>
      </c>
      <c r="H10" s="28">
        <v>0.19354838709677399</v>
      </c>
      <c r="I10" s="35"/>
    </row>
    <row r="11" spans="1:9" x14ac:dyDescent="0.15">
      <c r="A11" s="7">
        <v>7</v>
      </c>
      <c r="B11" s="7" t="s">
        <v>11</v>
      </c>
      <c r="C11" s="7" t="s">
        <v>329</v>
      </c>
      <c r="D11" s="26" t="s">
        <v>418</v>
      </c>
      <c r="E11" s="7" t="s">
        <v>419</v>
      </c>
      <c r="F11" s="7" t="s">
        <v>110</v>
      </c>
      <c r="G11" s="27" t="s">
        <v>56</v>
      </c>
      <c r="H11" s="28">
        <v>0.225806451612903</v>
      </c>
      <c r="I11" s="35"/>
    </row>
    <row r="12" spans="1:9" x14ac:dyDescent="0.15">
      <c r="A12" s="7">
        <v>8</v>
      </c>
      <c r="B12" s="7" t="s">
        <v>11</v>
      </c>
      <c r="C12" s="7" t="s">
        <v>329</v>
      </c>
      <c r="D12" s="26" t="s">
        <v>420</v>
      </c>
      <c r="E12" s="7" t="s">
        <v>421</v>
      </c>
      <c r="F12" s="7" t="s">
        <v>110</v>
      </c>
      <c r="G12" s="27" t="s">
        <v>56</v>
      </c>
      <c r="H12" s="28">
        <v>0.25806451612903197</v>
      </c>
      <c r="I12" s="35"/>
    </row>
    <row r="13" spans="1:9" s="21" customFormat="1" x14ac:dyDescent="0.15">
      <c r="A13" s="29">
        <v>9</v>
      </c>
      <c r="B13" s="29" t="s">
        <v>11</v>
      </c>
      <c r="C13" s="29" t="s">
        <v>329</v>
      </c>
      <c r="D13" s="30" t="s">
        <v>422</v>
      </c>
      <c r="E13" s="29" t="s">
        <v>423</v>
      </c>
      <c r="F13" s="29" t="s">
        <v>110</v>
      </c>
      <c r="G13" s="31" t="s">
        <v>56</v>
      </c>
      <c r="H13" s="32">
        <v>0.29032258064516098</v>
      </c>
      <c r="I13" s="36"/>
    </row>
    <row r="14" spans="1:9" s="11" customFormat="1" x14ac:dyDescent="0.15">
      <c r="A14" s="33">
        <v>10</v>
      </c>
      <c r="B14" s="33" t="s">
        <v>11</v>
      </c>
      <c r="C14" s="33" t="s">
        <v>329</v>
      </c>
      <c r="D14" s="34" t="s">
        <v>424</v>
      </c>
      <c r="E14" s="33" t="s">
        <v>425</v>
      </c>
      <c r="F14" s="33" t="s">
        <v>110</v>
      </c>
      <c r="G14" s="27" t="s">
        <v>16</v>
      </c>
      <c r="H14" s="28">
        <v>0.32258064516128998</v>
      </c>
      <c r="I14" s="37"/>
    </row>
    <row r="15" spans="1:9" s="11" customFormat="1" x14ac:dyDescent="0.15">
      <c r="A15" s="33">
        <v>11</v>
      </c>
      <c r="B15" s="33" t="s">
        <v>11</v>
      </c>
      <c r="C15" s="33" t="s">
        <v>329</v>
      </c>
      <c r="D15" s="34" t="s">
        <v>426</v>
      </c>
      <c r="E15" s="33" t="s">
        <v>427</v>
      </c>
      <c r="F15" s="33" t="s">
        <v>110</v>
      </c>
      <c r="G15" s="27" t="s">
        <v>16</v>
      </c>
      <c r="H15" s="28">
        <v>0.35483870967741898</v>
      </c>
      <c r="I15" s="37"/>
    </row>
    <row r="16" spans="1:9" s="11" customFormat="1" x14ac:dyDescent="0.15">
      <c r="A16" s="33">
        <v>12</v>
      </c>
      <c r="B16" s="33" t="s">
        <v>11</v>
      </c>
      <c r="C16" s="33" t="s">
        <v>329</v>
      </c>
      <c r="D16" s="34" t="s">
        <v>428</v>
      </c>
      <c r="E16" s="33" t="s">
        <v>429</v>
      </c>
      <c r="F16" s="33" t="s">
        <v>110</v>
      </c>
      <c r="G16" s="27" t="s">
        <v>16</v>
      </c>
      <c r="H16" s="28">
        <v>0.38709677419354799</v>
      </c>
      <c r="I16" s="37"/>
    </row>
    <row r="17" spans="1:9" s="11" customFormat="1" x14ac:dyDescent="0.15">
      <c r="A17" s="33">
        <v>13</v>
      </c>
      <c r="B17" s="33" t="s">
        <v>11</v>
      </c>
      <c r="C17" s="33" t="s">
        <v>329</v>
      </c>
      <c r="D17" s="34" t="s">
        <v>430</v>
      </c>
      <c r="E17" s="33" t="s">
        <v>431</v>
      </c>
      <c r="F17" s="33" t="s">
        <v>110</v>
      </c>
      <c r="G17" s="27" t="s">
        <v>16</v>
      </c>
      <c r="H17" s="28">
        <v>0.41935483870967699</v>
      </c>
      <c r="I17" s="37"/>
    </row>
    <row r="18" spans="1:9" x14ac:dyDescent="0.15">
      <c r="A18" s="7">
        <v>14</v>
      </c>
      <c r="B18" s="7" t="s">
        <v>11</v>
      </c>
      <c r="C18" s="7" t="s">
        <v>329</v>
      </c>
      <c r="D18" s="26" t="s">
        <v>432</v>
      </c>
      <c r="E18" s="7" t="s">
        <v>433</v>
      </c>
      <c r="F18" s="7" t="s">
        <v>110</v>
      </c>
      <c r="G18" s="27" t="s">
        <v>16</v>
      </c>
      <c r="H18" s="28">
        <v>0.45161290322580599</v>
      </c>
      <c r="I18" s="35"/>
    </row>
    <row r="19" spans="1:9" x14ac:dyDescent="0.15">
      <c r="A19" s="7">
        <v>15</v>
      </c>
      <c r="B19" s="7" t="s">
        <v>11</v>
      </c>
      <c r="C19" s="7" t="s">
        <v>329</v>
      </c>
      <c r="D19" s="26" t="s">
        <v>434</v>
      </c>
      <c r="E19" s="7" t="s">
        <v>435</v>
      </c>
      <c r="F19" s="7" t="s">
        <v>110</v>
      </c>
      <c r="G19" s="27" t="s">
        <v>16</v>
      </c>
      <c r="H19" s="28">
        <v>0.483870967741935</v>
      </c>
      <c r="I19" s="35"/>
    </row>
    <row r="20" spans="1:9" x14ac:dyDescent="0.15">
      <c r="A20" s="7">
        <v>16</v>
      </c>
      <c r="B20" s="7" t="s">
        <v>11</v>
      </c>
      <c r="C20" s="7" t="s">
        <v>329</v>
      </c>
      <c r="D20" s="26" t="s">
        <v>436</v>
      </c>
      <c r="E20" s="7" t="s">
        <v>437</v>
      </c>
      <c r="F20" s="7" t="s">
        <v>110</v>
      </c>
      <c r="G20" s="27" t="s">
        <v>16</v>
      </c>
      <c r="H20" s="28">
        <v>0.51612903225806495</v>
      </c>
      <c r="I20" s="7" t="s">
        <v>295</v>
      </c>
    </row>
    <row r="21" spans="1:9" x14ac:dyDescent="0.15">
      <c r="A21" s="7">
        <v>17</v>
      </c>
      <c r="B21" s="7" t="s">
        <v>11</v>
      </c>
      <c r="C21" s="7" t="s">
        <v>329</v>
      </c>
      <c r="D21" s="26" t="s">
        <v>438</v>
      </c>
      <c r="E21" s="7" t="s">
        <v>439</v>
      </c>
      <c r="F21" s="7" t="s">
        <v>110</v>
      </c>
      <c r="G21" s="27" t="s">
        <v>16</v>
      </c>
      <c r="H21" s="28">
        <v>0.54838709677419395</v>
      </c>
      <c r="I21" s="7"/>
    </row>
    <row r="22" spans="1:9" x14ac:dyDescent="0.15">
      <c r="A22" s="7">
        <v>18</v>
      </c>
      <c r="B22" s="7" t="s">
        <v>11</v>
      </c>
      <c r="C22" s="7" t="s">
        <v>329</v>
      </c>
      <c r="D22" s="26" t="s">
        <v>440</v>
      </c>
      <c r="E22" s="7" t="s">
        <v>441</v>
      </c>
      <c r="F22" s="7" t="s">
        <v>110</v>
      </c>
      <c r="G22" s="27" t="s">
        <v>16</v>
      </c>
      <c r="H22" s="28">
        <v>0.58064516129032295</v>
      </c>
      <c r="I22" s="7" t="s">
        <v>295</v>
      </c>
    </row>
    <row r="23" spans="1:9" x14ac:dyDescent="0.15">
      <c r="A23" s="7">
        <v>19</v>
      </c>
      <c r="B23" s="7" t="s">
        <v>11</v>
      </c>
      <c r="C23" s="7" t="s">
        <v>329</v>
      </c>
      <c r="D23" s="26" t="s">
        <v>442</v>
      </c>
      <c r="E23" s="7" t="s">
        <v>443</v>
      </c>
      <c r="F23" s="7" t="s">
        <v>110</v>
      </c>
      <c r="G23" s="27" t="s">
        <v>16</v>
      </c>
      <c r="H23" s="28">
        <v>0.61290322580645196</v>
      </c>
      <c r="I23" s="35"/>
    </row>
    <row r="24" spans="1:9" x14ac:dyDescent="0.15">
      <c r="A24" s="7">
        <v>20</v>
      </c>
      <c r="B24" s="7" t="s">
        <v>11</v>
      </c>
      <c r="C24" s="7" t="s">
        <v>329</v>
      </c>
      <c r="D24" s="26" t="s">
        <v>444</v>
      </c>
      <c r="E24" s="7" t="s">
        <v>445</v>
      </c>
      <c r="F24" s="7" t="s">
        <v>110</v>
      </c>
      <c r="G24" s="27" t="s">
        <v>16</v>
      </c>
      <c r="H24" s="28">
        <v>0.64516129032258096</v>
      </c>
      <c r="I24" s="35"/>
    </row>
    <row r="25" spans="1:9" x14ac:dyDescent="0.15">
      <c r="A25" s="7">
        <v>21</v>
      </c>
      <c r="B25" s="7" t="s">
        <v>11</v>
      </c>
      <c r="C25" s="7" t="s">
        <v>329</v>
      </c>
      <c r="D25" s="26" t="s">
        <v>446</v>
      </c>
      <c r="E25" s="7" t="s">
        <v>447</v>
      </c>
      <c r="F25" s="7" t="s">
        <v>110</v>
      </c>
      <c r="G25" s="27" t="s">
        <v>16</v>
      </c>
      <c r="H25" s="28">
        <v>0.67741935483870996</v>
      </c>
      <c r="I25" s="35"/>
    </row>
    <row r="26" spans="1:9" x14ac:dyDescent="0.15">
      <c r="A26" s="7">
        <v>22</v>
      </c>
      <c r="B26" s="7" t="s">
        <v>11</v>
      </c>
      <c r="C26" s="7" t="s">
        <v>329</v>
      </c>
      <c r="D26" s="26" t="s">
        <v>448</v>
      </c>
      <c r="E26" s="7" t="s">
        <v>449</v>
      </c>
      <c r="F26" s="7" t="s">
        <v>110</v>
      </c>
      <c r="G26" s="27" t="s">
        <v>16</v>
      </c>
      <c r="H26" s="28">
        <v>0.70967741935483897</v>
      </c>
      <c r="I26" s="35"/>
    </row>
    <row r="27" spans="1:9" x14ac:dyDescent="0.15">
      <c r="A27" s="7">
        <v>23</v>
      </c>
      <c r="B27" s="7" t="s">
        <v>11</v>
      </c>
      <c r="C27" s="7" t="s">
        <v>329</v>
      </c>
      <c r="D27" s="26" t="s">
        <v>450</v>
      </c>
      <c r="E27" s="7" t="s">
        <v>451</v>
      </c>
      <c r="F27" s="7" t="s">
        <v>110</v>
      </c>
      <c r="G27" s="27" t="s">
        <v>16</v>
      </c>
      <c r="H27" s="28">
        <v>0.74193548387096797</v>
      </c>
      <c r="I27" s="35"/>
    </row>
    <row r="28" spans="1:9" x14ac:dyDescent="0.15">
      <c r="A28" s="7">
        <v>24</v>
      </c>
      <c r="B28" s="7" t="s">
        <v>11</v>
      </c>
      <c r="C28" s="7" t="s">
        <v>329</v>
      </c>
      <c r="D28" s="26" t="s">
        <v>452</v>
      </c>
      <c r="E28" s="7" t="s">
        <v>453</v>
      </c>
      <c r="F28" s="7" t="s">
        <v>110</v>
      </c>
      <c r="G28" s="27" t="s">
        <v>16</v>
      </c>
      <c r="H28" s="28">
        <v>0.77419354838709697</v>
      </c>
      <c r="I28" s="35"/>
    </row>
    <row r="29" spans="1:9" x14ac:dyDescent="0.15">
      <c r="A29" s="7">
        <v>25</v>
      </c>
      <c r="B29" s="7" t="s">
        <v>11</v>
      </c>
      <c r="C29" s="7" t="s">
        <v>329</v>
      </c>
      <c r="D29" s="26" t="s">
        <v>454</v>
      </c>
      <c r="E29" s="7" t="s">
        <v>455</v>
      </c>
      <c r="F29" s="7" t="s">
        <v>110</v>
      </c>
      <c r="G29" s="27" t="s">
        <v>16</v>
      </c>
      <c r="H29" s="28">
        <v>0.80645161290322598</v>
      </c>
      <c r="I29" s="35"/>
    </row>
    <row r="30" spans="1:9" x14ac:dyDescent="0.15">
      <c r="A30" s="7">
        <v>26</v>
      </c>
      <c r="B30" s="7" t="s">
        <v>11</v>
      </c>
      <c r="C30" s="7" t="s">
        <v>329</v>
      </c>
      <c r="D30" s="26" t="s">
        <v>456</v>
      </c>
      <c r="E30" s="7" t="s">
        <v>457</v>
      </c>
      <c r="F30" s="7" t="s">
        <v>110</v>
      </c>
      <c r="G30" s="27" t="s">
        <v>16</v>
      </c>
      <c r="H30" s="28">
        <v>0.83870967741935498</v>
      </c>
      <c r="I30" s="35"/>
    </row>
    <row r="31" spans="1:9" x14ac:dyDescent="0.15">
      <c r="A31" s="7">
        <v>27</v>
      </c>
      <c r="B31" s="7" t="s">
        <v>11</v>
      </c>
      <c r="C31" s="7" t="s">
        <v>329</v>
      </c>
      <c r="D31" s="26" t="s">
        <v>458</v>
      </c>
      <c r="E31" s="7" t="s">
        <v>459</v>
      </c>
      <c r="F31" s="7" t="s">
        <v>110</v>
      </c>
      <c r="G31" s="27" t="s">
        <v>16</v>
      </c>
      <c r="H31" s="28">
        <v>0.87096774193548399</v>
      </c>
      <c r="I31" s="35"/>
    </row>
    <row r="32" spans="1:9" x14ac:dyDescent="0.15">
      <c r="A32" s="7">
        <v>28</v>
      </c>
      <c r="B32" s="7" t="s">
        <v>11</v>
      </c>
      <c r="C32" s="7" t="s">
        <v>329</v>
      </c>
      <c r="D32" s="26" t="s">
        <v>460</v>
      </c>
      <c r="E32" s="7" t="s">
        <v>461</v>
      </c>
      <c r="F32" s="7" t="s">
        <v>110</v>
      </c>
      <c r="G32" s="27" t="s">
        <v>16</v>
      </c>
      <c r="H32" s="28">
        <v>0.90322580645161299</v>
      </c>
      <c r="I32" s="35"/>
    </row>
    <row r="33" spans="1:9" x14ac:dyDescent="0.15">
      <c r="A33" s="7">
        <v>29</v>
      </c>
      <c r="B33" s="7" t="s">
        <v>11</v>
      </c>
      <c r="C33" s="7" t="s">
        <v>329</v>
      </c>
      <c r="D33" s="26" t="s">
        <v>462</v>
      </c>
      <c r="E33" s="7" t="s">
        <v>463</v>
      </c>
      <c r="F33" s="7" t="s">
        <v>110</v>
      </c>
      <c r="G33" s="27" t="s">
        <v>16</v>
      </c>
      <c r="H33" s="28">
        <v>0.93548387096774199</v>
      </c>
      <c r="I33" s="35"/>
    </row>
    <row r="34" spans="1:9" x14ac:dyDescent="0.15">
      <c r="A34" s="7">
        <v>30</v>
      </c>
      <c r="B34" s="7" t="s">
        <v>11</v>
      </c>
      <c r="C34" s="7" t="s">
        <v>329</v>
      </c>
      <c r="D34" s="26" t="s">
        <v>464</v>
      </c>
      <c r="E34" s="7" t="s">
        <v>465</v>
      </c>
      <c r="F34" s="7" t="s">
        <v>110</v>
      </c>
      <c r="G34" s="27" t="s">
        <v>16</v>
      </c>
      <c r="H34" s="28">
        <v>0.967741935483871</v>
      </c>
      <c r="I34" s="35"/>
    </row>
    <row r="35" spans="1:9" x14ac:dyDescent="0.15">
      <c r="A35" s="7">
        <v>31</v>
      </c>
      <c r="B35" s="7" t="s">
        <v>11</v>
      </c>
      <c r="C35" s="7" t="s">
        <v>329</v>
      </c>
      <c r="D35" s="26" t="s">
        <v>466</v>
      </c>
      <c r="E35" s="7" t="s">
        <v>467</v>
      </c>
      <c r="F35" s="7" t="s">
        <v>110</v>
      </c>
      <c r="G35" s="27" t="s">
        <v>16</v>
      </c>
      <c r="H35" s="28">
        <v>1</v>
      </c>
      <c r="I35" s="35"/>
    </row>
  </sheetData>
  <mergeCells count="2">
    <mergeCell ref="A2:H2"/>
    <mergeCell ref="A3:H3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zoomScale="85" zoomScaleNormal="85" workbookViewId="0">
      <selection activeCell="L18" sqref="L18"/>
    </sheetView>
  </sheetViews>
  <sheetFormatPr defaultColWidth="9" defaultRowHeight="13.5" x14ac:dyDescent="0.15"/>
  <cols>
    <col min="2" max="2" width="15.875" customWidth="1"/>
    <col min="3" max="3" width="11.75" customWidth="1"/>
    <col min="4" max="4" width="22.875" customWidth="1"/>
    <col min="5" max="5" width="15.375" customWidth="1"/>
    <col min="6" max="6" width="15.625" customWidth="1"/>
    <col min="7" max="7" width="19.375" customWidth="1"/>
    <col min="8" max="9" width="9.5" customWidth="1"/>
  </cols>
  <sheetData>
    <row r="1" spans="1:8" ht="20.25" x14ac:dyDescent="0.15">
      <c r="A1" s="4" t="s">
        <v>0</v>
      </c>
    </row>
    <row r="2" spans="1:8" ht="24" x14ac:dyDescent="0.15">
      <c r="A2" s="63" t="s">
        <v>468</v>
      </c>
      <c r="B2" s="63"/>
      <c r="C2" s="63"/>
      <c r="D2" s="63"/>
      <c r="E2" s="63"/>
      <c r="F2" s="63"/>
      <c r="G2" s="63"/>
    </row>
    <row r="3" spans="1:8" ht="63.95" customHeight="1" x14ac:dyDescent="0.15">
      <c r="A3" s="64" t="s">
        <v>2</v>
      </c>
      <c r="B3" s="64"/>
      <c r="C3" s="64"/>
      <c r="D3" s="64"/>
      <c r="E3" s="64"/>
      <c r="F3" s="64"/>
      <c r="G3" s="64"/>
    </row>
    <row r="4" spans="1:8" ht="99.75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14.25" x14ac:dyDescent="0.15">
      <c r="A5" s="7">
        <v>1</v>
      </c>
      <c r="B5" s="7" t="s">
        <v>11</v>
      </c>
      <c r="C5" s="7" t="s">
        <v>12</v>
      </c>
      <c r="D5" s="7" t="s">
        <v>469</v>
      </c>
      <c r="E5" s="7" t="s">
        <v>470</v>
      </c>
      <c r="F5" s="7" t="s">
        <v>25</v>
      </c>
      <c r="G5" s="7" t="s">
        <v>16</v>
      </c>
      <c r="H5" s="20"/>
    </row>
    <row r="6" spans="1:8" ht="14.25" x14ac:dyDescent="0.15">
      <c r="A6" s="7">
        <v>2</v>
      </c>
      <c r="B6" s="7" t="s">
        <v>11</v>
      </c>
      <c r="C6" s="7" t="s">
        <v>12</v>
      </c>
      <c r="D6" s="7" t="s">
        <v>471</v>
      </c>
      <c r="E6" s="7" t="s">
        <v>472</v>
      </c>
      <c r="F6" s="7" t="s">
        <v>25</v>
      </c>
      <c r="G6" s="7" t="s">
        <v>16</v>
      </c>
      <c r="H6" s="7"/>
    </row>
    <row r="7" spans="1:8" ht="14.25" x14ac:dyDescent="0.15">
      <c r="A7" s="7">
        <v>3</v>
      </c>
      <c r="B7" s="7" t="s">
        <v>11</v>
      </c>
      <c r="C7" s="7" t="s">
        <v>12</v>
      </c>
      <c r="D7" s="7" t="s">
        <v>473</v>
      </c>
      <c r="E7" s="7" t="s">
        <v>474</v>
      </c>
      <c r="F7" s="7" t="s">
        <v>25</v>
      </c>
      <c r="G7" s="7" t="s">
        <v>16</v>
      </c>
      <c r="H7" s="7"/>
    </row>
    <row r="8" spans="1:8" ht="14.25" x14ac:dyDescent="0.15">
      <c r="A8" s="7">
        <v>4</v>
      </c>
      <c r="B8" s="7" t="s">
        <v>11</v>
      </c>
      <c r="C8" s="7" t="s">
        <v>12</v>
      </c>
      <c r="D8" s="7" t="s">
        <v>475</v>
      </c>
      <c r="E8" s="7" t="s">
        <v>476</v>
      </c>
      <c r="F8" s="7" t="s">
        <v>25</v>
      </c>
      <c r="G8" s="7" t="s">
        <v>16</v>
      </c>
      <c r="H8" s="7"/>
    </row>
    <row r="9" spans="1:8" ht="14.25" x14ac:dyDescent="0.15">
      <c r="A9" s="7">
        <v>5</v>
      </c>
      <c r="B9" s="7" t="s">
        <v>11</v>
      </c>
      <c r="C9" s="7" t="s">
        <v>12</v>
      </c>
      <c r="D9" s="7" t="s">
        <v>477</v>
      </c>
      <c r="E9" s="7" t="s">
        <v>478</v>
      </c>
      <c r="F9" s="7" t="s">
        <v>25</v>
      </c>
      <c r="G9" s="7" t="s">
        <v>16</v>
      </c>
      <c r="H9" s="7"/>
    </row>
    <row r="10" spans="1:8" ht="14.25" x14ac:dyDescent="0.15">
      <c r="A10" s="7">
        <v>6</v>
      </c>
      <c r="B10" s="7" t="s">
        <v>11</v>
      </c>
      <c r="C10" s="7" t="s">
        <v>12</v>
      </c>
      <c r="D10" s="7" t="s">
        <v>479</v>
      </c>
      <c r="E10" s="7" t="s">
        <v>480</v>
      </c>
      <c r="F10" s="7" t="s">
        <v>25</v>
      </c>
      <c r="G10" s="7" t="s">
        <v>16</v>
      </c>
      <c r="H10" s="7"/>
    </row>
    <row r="11" spans="1:8" ht="14.25" x14ac:dyDescent="0.15">
      <c r="A11" s="7">
        <v>7</v>
      </c>
      <c r="B11" s="7" t="s">
        <v>11</v>
      </c>
      <c r="C11" s="7" t="s">
        <v>12</v>
      </c>
      <c r="D11" s="7" t="s">
        <v>481</v>
      </c>
      <c r="E11" s="7" t="s">
        <v>482</v>
      </c>
      <c r="F11" s="7" t="s">
        <v>25</v>
      </c>
      <c r="G11" s="7" t="s">
        <v>16</v>
      </c>
      <c r="H11" s="7"/>
    </row>
    <row r="12" spans="1:8" ht="14.25" x14ac:dyDescent="0.15">
      <c r="A12" s="7">
        <v>8</v>
      </c>
      <c r="B12" s="7" t="s">
        <v>11</v>
      </c>
      <c r="C12" s="7" t="s">
        <v>12</v>
      </c>
      <c r="D12" s="7" t="s">
        <v>483</v>
      </c>
      <c r="E12" s="7" t="s">
        <v>484</v>
      </c>
      <c r="F12" s="7" t="s">
        <v>25</v>
      </c>
      <c r="G12" s="7" t="s">
        <v>16</v>
      </c>
      <c r="H12" s="7"/>
    </row>
    <row r="13" spans="1:8" ht="14.25" x14ac:dyDescent="0.15">
      <c r="A13" s="7">
        <v>9</v>
      </c>
      <c r="B13" s="7" t="s">
        <v>11</v>
      </c>
      <c r="C13" s="7" t="s">
        <v>12</v>
      </c>
      <c r="D13" s="7" t="s">
        <v>485</v>
      </c>
      <c r="E13" s="7" t="s">
        <v>486</v>
      </c>
      <c r="F13" s="7" t="s">
        <v>25</v>
      </c>
      <c r="G13" s="7" t="s">
        <v>16</v>
      </c>
      <c r="H13" s="7"/>
    </row>
    <row r="14" spans="1:8" ht="14.25" x14ac:dyDescent="0.15">
      <c r="A14" s="7">
        <v>10</v>
      </c>
      <c r="B14" s="7" t="s">
        <v>11</v>
      </c>
      <c r="C14" s="7" t="s">
        <v>12</v>
      </c>
      <c r="D14" s="7" t="s">
        <v>487</v>
      </c>
      <c r="E14" s="7" t="s">
        <v>488</v>
      </c>
      <c r="F14" s="7" t="s">
        <v>25</v>
      </c>
      <c r="G14" s="7" t="s">
        <v>16</v>
      </c>
      <c r="H14" s="7"/>
    </row>
    <row r="15" spans="1:8" ht="14.25" x14ac:dyDescent="0.15">
      <c r="A15" s="7">
        <v>11</v>
      </c>
      <c r="B15" s="7" t="s">
        <v>11</v>
      </c>
      <c r="C15" s="7" t="s">
        <v>12</v>
      </c>
      <c r="D15" s="7" t="s">
        <v>489</v>
      </c>
      <c r="E15" s="7" t="s">
        <v>490</v>
      </c>
      <c r="F15" s="7" t="s">
        <v>25</v>
      </c>
      <c r="G15" s="7" t="s">
        <v>16</v>
      </c>
      <c r="H15" s="7"/>
    </row>
    <row r="16" spans="1:8" ht="14.25" x14ac:dyDescent="0.15">
      <c r="A16" s="7">
        <v>12</v>
      </c>
      <c r="B16" s="7" t="s">
        <v>11</v>
      </c>
      <c r="C16" s="7" t="s">
        <v>12</v>
      </c>
      <c r="D16" s="7" t="s">
        <v>491</v>
      </c>
      <c r="E16" s="7" t="s">
        <v>492</v>
      </c>
      <c r="F16" s="7" t="s">
        <v>110</v>
      </c>
      <c r="G16" s="7" t="s">
        <v>16</v>
      </c>
      <c r="H16" s="7"/>
    </row>
    <row r="17" spans="1:8" ht="14.25" x14ac:dyDescent="0.15">
      <c r="A17" s="7">
        <v>13</v>
      </c>
      <c r="B17" s="7" t="s">
        <v>11</v>
      </c>
      <c r="C17" s="7" t="s">
        <v>12</v>
      </c>
      <c r="D17" s="7" t="s">
        <v>493</v>
      </c>
      <c r="E17" s="7" t="s">
        <v>494</v>
      </c>
      <c r="F17" s="7" t="s">
        <v>25</v>
      </c>
      <c r="G17" s="7" t="s">
        <v>16</v>
      </c>
      <c r="H17" s="7"/>
    </row>
    <row r="18" spans="1:8" ht="14.25" x14ac:dyDescent="0.15">
      <c r="A18" s="7">
        <v>14</v>
      </c>
      <c r="B18" s="7" t="s">
        <v>11</v>
      </c>
      <c r="C18" s="7" t="s">
        <v>12</v>
      </c>
      <c r="D18" s="7" t="s">
        <v>495</v>
      </c>
      <c r="E18" s="7" t="s">
        <v>496</v>
      </c>
      <c r="F18" s="7" t="s">
        <v>25</v>
      </c>
      <c r="G18" s="7" t="s">
        <v>16</v>
      </c>
      <c r="H18" s="7"/>
    </row>
    <row r="19" spans="1:8" ht="14.25" x14ac:dyDescent="0.15">
      <c r="A19" s="7">
        <v>15</v>
      </c>
      <c r="B19" s="7" t="s">
        <v>11</v>
      </c>
      <c r="C19" s="7" t="s">
        <v>12</v>
      </c>
      <c r="D19" s="7" t="s">
        <v>497</v>
      </c>
      <c r="E19" s="7" t="s">
        <v>498</v>
      </c>
      <c r="F19" s="7" t="s">
        <v>25</v>
      </c>
      <c r="G19" s="7" t="s">
        <v>16</v>
      </c>
      <c r="H19" s="7"/>
    </row>
    <row r="20" spans="1:8" ht="14.25" x14ac:dyDescent="0.15">
      <c r="A20" s="7">
        <v>16</v>
      </c>
      <c r="B20" s="7" t="s">
        <v>11</v>
      </c>
      <c r="C20" s="7" t="s">
        <v>12</v>
      </c>
      <c r="D20" s="7" t="s">
        <v>499</v>
      </c>
      <c r="E20" s="7" t="s">
        <v>500</v>
      </c>
      <c r="F20" s="7" t="s">
        <v>25</v>
      </c>
      <c r="G20" s="7" t="s">
        <v>16</v>
      </c>
      <c r="H20" s="7"/>
    </row>
    <row r="21" spans="1:8" ht="14.25" x14ac:dyDescent="0.15">
      <c r="A21" s="7">
        <v>17</v>
      </c>
      <c r="B21" s="7" t="s">
        <v>11</v>
      </c>
      <c r="C21" s="7" t="s">
        <v>12</v>
      </c>
      <c r="D21" s="7" t="s">
        <v>501</v>
      </c>
      <c r="E21" s="7" t="s">
        <v>502</v>
      </c>
      <c r="F21" s="7" t="s">
        <v>25</v>
      </c>
      <c r="G21" s="7" t="s">
        <v>56</v>
      </c>
      <c r="H21" s="7" t="s">
        <v>503</v>
      </c>
    </row>
  </sheetData>
  <mergeCells count="2">
    <mergeCell ref="A2:G2"/>
    <mergeCell ref="A3:G3"/>
  </mergeCells>
  <phoneticPr fontId="31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zoomScale="85" zoomScaleNormal="85" workbookViewId="0">
      <selection activeCell="K4" sqref="K4"/>
    </sheetView>
  </sheetViews>
  <sheetFormatPr defaultColWidth="9" defaultRowHeight="13.5" x14ac:dyDescent="0.15"/>
  <cols>
    <col min="2" max="2" width="15.875" customWidth="1"/>
    <col min="3" max="3" width="15" customWidth="1"/>
    <col min="4" max="4" width="22.875" customWidth="1"/>
    <col min="5" max="5" width="15.375" customWidth="1"/>
    <col min="6" max="6" width="15.625" customWidth="1"/>
    <col min="7" max="7" width="19.375" customWidth="1"/>
    <col min="8" max="8" width="15.875" customWidth="1"/>
    <col min="9" max="9" width="9.875" customWidth="1"/>
  </cols>
  <sheetData>
    <row r="1" spans="1:9" ht="20.25" x14ac:dyDescent="0.15">
      <c r="A1" s="4" t="s">
        <v>0</v>
      </c>
    </row>
    <row r="2" spans="1:9" ht="24" x14ac:dyDescent="0.15">
      <c r="A2" s="63" t="s">
        <v>468</v>
      </c>
      <c r="B2" s="63"/>
      <c r="C2" s="63"/>
      <c r="D2" s="63"/>
      <c r="E2" s="63"/>
      <c r="F2" s="63"/>
      <c r="G2" s="63"/>
      <c r="H2" s="63"/>
    </row>
    <row r="3" spans="1:9" ht="26.45" customHeight="1" x14ac:dyDescent="0.15">
      <c r="A3" s="64" t="s">
        <v>2</v>
      </c>
      <c r="B3" s="64"/>
      <c r="C3" s="64"/>
      <c r="D3" s="64"/>
      <c r="E3" s="64"/>
      <c r="F3" s="64"/>
      <c r="G3" s="64"/>
      <c r="H3" s="64"/>
    </row>
    <row r="4" spans="1:9" ht="54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173</v>
      </c>
      <c r="I4" s="5" t="s">
        <v>10</v>
      </c>
    </row>
    <row r="5" spans="1:9" ht="14.25" x14ac:dyDescent="0.15">
      <c r="A5" s="7">
        <v>1</v>
      </c>
      <c r="B5" s="10" t="s">
        <v>11</v>
      </c>
      <c r="C5" s="10" t="s">
        <v>175</v>
      </c>
      <c r="D5" s="10" t="s">
        <v>504</v>
      </c>
      <c r="E5" s="10" t="s">
        <v>505</v>
      </c>
      <c r="F5" s="10" t="s">
        <v>25</v>
      </c>
      <c r="G5" s="16" t="s">
        <v>56</v>
      </c>
      <c r="H5" s="17">
        <v>6.25E-2</v>
      </c>
      <c r="I5" s="10"/>
    </row>
    <row r="6" spans="1:9" ht="14.25" x14ac:dyDescent="0.15">
      <c r="A6" s="7">
        <v>2</v>
      </c>
      <c r="B6" s="10" t="s">
        <v>11</v>
      </c>
      <c r="C6" s="10" t="s">
        <v>175</v>
      </c>
      <c r="D6" s="10" t="s">
        <v>506</v>
      </c>
      <c r="E6" s="10" t="s">
        <v>507</v>
      </c>
      <c r="F6" s="10" t="s">
        <v>25</v>
      </c>
      <c r="G6" s="16" t="s">
        <v>56</v>
      </c>
      <c r="H6" s="17">
        <v>0.125</v>
      </c>
      <c r="I6" s="10"/>
    </row>
    <row r="7" spans="1:9" ht="14.25" x14ac:dyDescent="0.15">
      <c r="A7" s="7">
        <v>3</v>
      </c>
      <c r="B7" s="10" t="s">
        <v>11</v>
      </c>
      <c r="C7" s="10" t="s">
        <v>175</v>
      </c>
      <c r="D7" s="10" t="s">
        <v>508</v>
      </c>
      <c r="E7" s="10" t="s">
        <v>509</v>
      </c>
      <c r="F7" s="10" t="s">
        <v>25</v>
      </c>
      <c r="G7" s="16" t="s">
        <v>56</v>
      </c>
      <c r="H7" s="17">
        <v>0.1875</v>
      </c>
      <c r="I7" s="10"/>
    </row>
    <row r="8" spans="1:9" ht="14.25" x14ac:dyDescent="0.15">
      <c r="A8" s="7">
        <v>4</v>
      </c>
      <c r="B8" s="10" t="s">
        <v>11</v>
      </c>
      <c r="C8" s="10" t="s">
        <v>175</v>
      </c>
      <c r="D8" s="10" t="s">
        <v>510</v>
      </c>
      <c r="E8" s="10" t="s">
        <v>511</v>
      </c>
      <c r="F8" s="10" t="s">
        <v>25</v>
      </c>
      <c r="G8" s="16" t="s">
        <v>56</v>
      </c>
      <c r="H8" s="17">
        <v>0.25</v>
      </c>
      <c r="I8" s="10"/>
    </row>
    <row r="9" spans="1:9" s="1" customFormat="1" ht="14.25" x14ac:dyDescent="0.15">
      <c r="A9" s="9">
        <v>5</v>
      </c>
      <c r="B9" s="9" t="s">
        <v>11</v>
      </c>
      <c r="C9" s="9" t="s">
        <v>175</v>
      </c>
      <c r="D9" s="9" t="s">
        <v>512</v>
      </c>
      <c r="E9" s="9" t="s">
        <v>513</v>
      </c>
      <c r="F9" s="9" t="s">
        <v>25</v>
      </c>
      <c r="G9" s="18" t="s">
        <v>56</v>
      </c>
      <c r="H9" s="19">
        <v>0.3125</v>
      </c>
      <c r="I9" s="9"/>
    </row>
    <row r="10" spans="1:9" ht="14.25" x14ac:dyDescent="0.15">
      <c r="A10" s="7">
        <v>6</v>
      </c>
      <c r="B10" s="10" t="s">
        <v>11</v>
      </c>
      <c r="C10" s="10" t="s">
        <v>175</v>
      </c>
      <c r="D10" s="10" t="s">
        <v>514</v>
      </c>
      <c r="E10" s="10" t="s">
        <v>515</v>
      </c>
      <c r="F10" s="10" t="s">
        <v>25</v>
      </c>
      <c r="G10" s="10" t="s">
        <v>16</v>
      </c>
      <c r="H10" s="17">
        <v>0.375</v>
      </c>
      <c r="I10" s="10"/>
    </row>
    <row r="11" spans="1:9" ht="14.25" x14ac:dyDescent="0.15">
      <c r="A11" s="7">
        <v>7</v>
      </c>
      <c r="B11" s="10" t="s">
        <v>11</v>
      </c>
      <c r="C11" s="10" t="s">
        <v>175</v>
      </c>
      <c r="D11" s="10" t="s">
        <v>516</v>
      </c>
      <c r="E11" s="10" t="s">
        <v>517</v>
      </c>
      <c r="F11" s="10" t="s">
        <v>25</v>
      </c>
      <c r="G11" s="10" t="s">
        <v>16</v>
      </c>
      <c r="H11" s="17">
        <v>0.4375</v>
      </c>
      <c r="I11" s="10"/>
    </row>
    <row r="12" spans="1:9" ht="14.25" x14ac:dyDescent="0.15">
      <c r="A12" s="7">
        <v>8</v>
      </c>
      <c r="B12" s="10" t="s">
        <v>11</v>
      </c>
      <c r="C12" s="10" t="s">
        <v>175</v>
      </c>
      <c r="D12" s="10" t="s">
        <v>518</v>
      </c>
      <c r="E12" s="10" t="s">
        <v>519</v>
      </c>
      <c r="F12" s="10" t="s">
        <v>25</v>
      </c>
      <c r="G12" s="10" t="s">
        <v>16</v>
      </c>
      <c r="H12" s="17">
        <v>0.5</v>
      </c>
      <c r="I12" s="10"/>
    </row>
    <row r="13" spans="1:9" ht="14.25" x14ac:dyDescent="0.15">
      <c r="A13" s="7">
        <v>9</v>
      </c>
      <c r="B13" s="10" t="s">
        <v>11</v>
      </c>
      <c r="C13" s="10" t="s">
        <v>175</v>
      </c>
      <c r="D13" s="10" t="s">
        <v>520</v>
      </c>
      <c r="E13" s="10" t="s">
        <v>521</v>
      </c>
      <c r="F13" s="10" t="s">
        <v>25</v>
      </c>
      <c r="G13" s="10" t="s">
        <v>16</v>
      </c>
      <c r="H13" s="17">
        <v>0.5625</v>
      </c>
      <c r="I13" s="10"/>
    </row>
    <row r="14" spans="1:9" ht="14.25" x14ac:dyDescent="0.15">
      <c r="A14" s="7">
        <v>10</v>
      </c>
      <c r="B14" s="10" t="s">
        <v>11</v>
      </c>
      <c r="C14" s="10" t="s">
        <v>175</v>
      </c>
      <c r="D14" s="10" t="s">
        <v>522</v>
      </c>
      <c r="E14" s="10" t="s">
        <v>523</v>
      </c>
      <c r="F14" s="10" t="s">
        <v>25</v>
      </c>
      <c r="G14" s="10" t="s">
        <v>16</v>
      </c>
      <c r="H14" s="17">
        <v>0.625</v>
      </c>
      <c r="I14" s="10"/>
    </row>
    <row r="15" spans="1:9" ht="14.25" x14ac:dyDescent="0.15">
      <c r="A15" s="7">
        <v>11</v>
      </c>
      <c r="B15" s="10" t="s">
        <v>11</v>
      </c>
      <c r="C15" s="10" t="s">
        <v>175</v>
      </c>
      <c r="D15" s="10" t="s">
        <v>524</v>
      </c>
      <c r="E15" s="10" t="s">
        <v>525</v>
      </c>
      <c r="F15" s="10" t="s">
        <v>25</v>
      </c>
      <c r="G15" s="10" t="s">
        <v>16</v>
      </c>
      <c r="H15" s="17">
        <v>0.6875</v>
      </c>
      <c r="I15" s="10"/>
    </row>
    <row r="16" spans="1:9" ht="14.25" x14ac:dyDescent="0.15">
      <c r="A16" s="7">
        <v>12</v>
      </c>
      <c r="B16" s="10" t="s">
        <v>11</v>
      </c>
      <c r="C16" s="10" t="s">
        <v>175</v>
      </c>
      <c r="D16" s="10" t="s">
        <v>526</v>
      </c>
      <c r="E16" s="10" t="s">
        <v>527</v>
      </c>
      <c r="F16" s="10" t="s">
        <v>25</v>
      </c>
      <c r="G16" s="10" t="s">
        <v>16</v>
      </c>
      <c r="H16" s="17">
        <v>0.75</v>
      </c>
      <c r="I16" s="10"/>
    </row>
    <row r="17" spans="1:9" ht="14.25" x14ac:dyDescent="0.15">
      <c r="A17" s="7">
        <v>13</v>
      </c>
      <c r="B17" s="10" t="s">
        <v>11</v>
      </c>
      <c r="C17" s="10" t="s">
        <v>175</v>
      </c>
      <c r="D17" s="10" t="s">
        <v>528</v>
      </c>
      <c r="E17" s="10" t="s">
        <v>529</v>
      </c>
      <c r="F17" s="10" t="s">
        <v>25</v>
      </c>
      <c r="G17" s="10" t="s">
        <v>16</v>
      </c>
      <c r="H17" s="17">
        <v>0.8125</v>
      </c>
      <c r="I17" s="10"/>
    </row>
    <row r="18" spans="1:9" ht="14.25" x14ac:dyDescent="0.15">
      <c r="A18" s="7">
        <v>14</v>
      </c>
      <c r="B18" s="10" t="s">
        <v>11</v>
      </c>
      <c r="C18" s="10" t="s">
        <v>175</v>
      </c>
      <c r="D18" s="10" t="s">
        <v>530</v>
      </c>
      <c r="E18" s="10" t="s">
        <v>531</v>
      </c>
      <c r="F18" s="10" t="s">
        <v>25</v>
      </c>
      <c r="G18" s="10" t="s">
        <v>16</v>
      </c>
      <c r="H18" s="17">
        <v>0.875</v>
      </c>
      <c r="I18" s="10"/>
    </row>
    <row r="19" spans="1:9" ht="14.25" x14ac:dyDescent="0.15">
      <c r="A19" s="7">
        <v>15</v>
      </c>
      <c r="B19" s="10" t="s">
        <v>11</v>
      </c>
      <c r="C19" s="10" t="s">
        <v>175</v>
      </c>
      <c r="D19" s="10" t="s">
        <v>532</v>
      </c>
      <c r="E19" s="10" t="s">
        <v>533</v>
      </c>
      <c r="F19" s="10" t="s">
        <v>25</v>
      </c>
      <c r="G19" s="10" t="s">
        <v>16</v>
      </c>
      <c r="H19" s="17">
        <v>0.9375</v>
      </c>
      <c r="I19" s="10"/>
    </row>
    <row r="20" spans="1:9" ht="14.25" x14ac:dyDescent="0.15">
      <c r="A20" s="7">
        <v>16</v>
      </c>
      <c r="B20" s="10" t="s">
        <v>11</v>
      </c>
      <c r="C20" s="10" t="s">
        <v>175</v>
      </c>
      <c r="D20" s="10" t="s">
        <v>534</v>
      </c>
      <c r="E20" s="10" t="s">
        <v>535</v>
      </c>
      <c r="F20" s="10" t="s">
        <v>25</v>
      </c>
      <c r="G20" s="10" t="s">
        <v>16</v>
      </c>
      <c r="H20" s="17">
        <v>1</v>
      </c>
      <c r="I20" s="10"/>
    </row>
  </sheetData>
  <mergeCells count="2">
    <mergeCell ref="A2:H2"/>
    <mergeCell ref="A3:H3"/>
  </mergeCells>
  <phoneticPr fontId="31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zoomScale="85" zoomScaleNormal="85" workbookViewId="0">
      <selection activeCell="E26" sqref="E26"/>
    </sheetView>
  </sheetViews>
  <sheetFormatPr defaultColWidth="9" defaultRowHeight="13.5" x14ac:dyDescent="0.15"/>
  <cols>
    <col min="2" max="2" width="15.875" customWidth="1"/>
    <col min="3" max="3" width="11.75" customWidth="1"/>
    <col min="4" max="4" width="22.875" customWidth="1"/>
    <col min="5" max="5" width="15.375" customWidth="1"/>
    <col min="6" max="6" width="15.625" customWidth="1"/>
    <col min="7" max="7" width="19.375" customWidth="1"/>
    <col min="8" max="8" width="15.875" customWidth="1"/>
    <col min="9" max="9" width="12.375" customWidth="1"/>
  </cols>
  <sheetData>
    <row r="1" spans="1:9" ht="20.25" x14ac:dyDescent="0.15">
      <c r="A1" s="4" t="s">
        <v>0</v>
      </c>
    </row>
    <row r="2" spans="1:9" ht="24" x14ac:dyDescent="0.15">
      <c r="A2" s="63" t="s">
        <v>468</v>
      </c>
      <c r="B2" s="63"/>
      <c r="C2" s="63"/>
      <c r="D2" s="63"/>
      <c r="E2" s="63"/>
      <c r="F2" s="63"/>
      <c r="G2" s="63"/>
      <c r="H2" s="63"/>
    </row>
    <row r="3" spans="1:9" ht="63.95" customHeight="1" x14ac:dyDescent="0.15">
      <c r="A3" s="64" t="s">
        <v>2</v>
      </c>
      <c r="B3" s="64"/>
      <c r="C3" s="64"/>
      <c r="D3" s="64"/>
      <c r="E3" s="64"/>
      <c r="F3" s="64"/>
      <c r="G3" s="64"/>
      <c r="H3" s="64"/>
    </row>
    <row r="4" spans="1:9" ht="99.75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173</v>
      </c>
      <c r="I4" s="5" t="s">
        <v>10</v>
      </c>
    </row>
    <row r="5" spans="1:9" ht="14.25" x14ac:dyDescent="0.15">
      <c r="A5" s="10">
        <v>1</v>
      </c>
      <c r="B5" s="10" t="s">
        <v>11</v>
      </c>
      <c r="C5" s="10" t="s">
        <v>329</v>
      </c>
      <c r="D5" s="10" t="s">
        <v>536</v>
      </c>
      <c r="E5" s="10" t="s">
        <v>537</v>
      </c>
      <c r="F5" s="10" t="s">
        <v>25</v>
      </c>
      <c r="G5" s="10" t="s">
        <v>56</v>
      </c>
      <c r="H5" s="10">
        <v>6.25E-2</v>
      </c>
      <c r="I5" s="10"/>
    </row>
    <row r="6" spans="1:9" ht="14.25" x14ac:dyDescent="0.15">
      <c r="A6" s="10">
        <v>2</v>
      </c>
      <c r="B6" s="10" t="s">
        <v>11</v>
      </c>
      <c r="C6" s="10" t="s">
        <v>329</v>
      </c>
      <c r="D6" s="10" t="s">
        <v>538</v>
      </c>
      <c r="E6" s="10" t="s">
        <v>539</v>
      </c>
      <c r="F6" s="10" t="s">
        <v>25</v>
      </c>
      <c r="G6" s="10" t="s">
        <v>56</v>
      </c>
      <c r="H6" s="12">
        <v>0.125</v>
      </c>
      <c r="I6" s="10"/>
    </row>
    <row r="7" spans="1:9" ht="14.25" x14ac:dyDescent="0.15">
      <c r="A7" s="10">
        <v>3</v>
      </c>
      <c r="B7" s="10" t="s">
        <v>11</v>
      </c>
      <c r="C7" s="10" t="s">
        <v>329</v>
      </c>
      <c r="D7" s="10" t="s">
        <v>540</v>
      </c>
      <c r="E7" s="10" t="s">
        <v>541</v>
      </c>
      <c r="F7" s="10" t="s">
        <v>25</v>
      </c>
      <c r="G7" s="10" t="s">
        <v>56</v>
      </c>
      <c r="H7" s="12">
        <v>0.1875</v>
      </c>
      <c r="I7" s="10"/>
    </row>
    <row r="8" spans="1:9" ht="14.25" x14ac:dyDescent="0.15">
      <c r="A8" s="10">
        <v>4</v>
      </c>
      <c r="B8" s="10" t="s">
        <v>11</v>
      </c>
      <c r="C8" s="10" t="s">
        <v>329</v>
      </c>
      <c r="D8" s="10" t="s">
        <v>542</v>
      </c>
      <c r="E8" s="10" t="s">
        <v>543</v>
      </c>
      <c r="F8" s="10" t="s">
        <v>25</v>
      </c>
      <c r="G8" s="10" t="s">
        <v>56</v>
      </c>
      <c r="H8" s="12">
        <v>0.25</v>
      </c>
      <c r="I8" s="10"/>
    </row>
    <row r="9" spans="1:9" s="11" customFormat="1" ht="14.25" x14ac:dyDescent="0.15">
      <c r="A9" s="13">
        <v>5</v>
      </c>
      <c r="B9" s="13" t="s">
        <v>11</v>
      </c>
      <c r="C9" s="13" t="s">
        <v>329</v>
      </c>
      <c r="D9" s="13" t="s">
        <v>544</v>
      </c>
      <c r="E9" s="13" t="s">
        <v>545</v>
      </c>
      <c r="F9" s="13" t="s">
        <v>25</v>
      </c>
      <c r="G9" s="13" t="s">
        <v>56</v>
      </c>
      <c r="H9" s="14">
        <v>0.3125</v>
      </c>
      <c r="I9" s="15"/>
    </row>
    <row r="10" spans="1:9" s="11" customFormat="1" ht="14.25" x14ac:dyDescent="0.15">
      <c r="A10" s="15">
        <v>6</v>
      </c>
      <c r="B10" s="15" t="s">
        <v>11</v>
      </c>
      <c r="C10" s="15" t="s">
        <v>329</v>
      </c>
      <c r="D10" s="15" t="s">
        <v>546</v>
      </c>
      <c r="E10" s="15" t="s">
        <v>547</v>
      </c>
      <c r="F10" s="15" t="s">
        <v>25</v>
      </c>
      <c r="G10" s="15" t="s">
        <v>16</v>
      </c>
      <c r="H10" s="12">
        <v>0.375</v>
      </c>
      <c r="I10" s="15"/>
    </row>
    <row r="11" spans="1:9" ht="14.25" x14ac:dyDescent="0.15">
      <c r="A11" s="10">
        <v>7</v>
      </c>
      <c r="B11" s="10" t="s">
        <v>11</v>
      </c>
      <c r="C11" s="10" t="s">
        <v>329</v>
      </c>
      <c r="D11" s="10" t="s">
        <v>548</v>
      </c>
      <c r="E11" s="10" t="s">
        <v>549</v>
      </c>
      <c r="F11" s="10" t="s">
        <v>25</v>
      </c>
      <c r="G11" s="10" t="s">
        <v>16</v>
      </c>
      <c r="H11" s="12">
        <v>0.4375</v>
      </c>
      <c r="I11" s="10"/>
    </row>
    <row r="12" spans="1:9" ht="14.25" x14ac:dyDescent="0.15">
      <c r="A12" s="10">
        <v>8</v>
      </c>
      <c r="B12" s="10" t="s">
        <v>11</v>
      </c>
      <c r="C12" s="10" t="s">
        <v>329</v>
      </c>
      <c r="D12" s="10" t="s">
        <v>550</v>
      </c>
      <c r="E12" s="10" t="s">
        <v>551</v>
      </c>
      <c r="F12" s="10" t="s">
        <v>25</v>
      </c>
      <c r="G12" s="10" t="s">
        <v>16</v>
      </c>
      <c r="H12" s="12">
        <v>0.5</v>
      </c>
      <c r="I12" s="10"/>
    </row>
    <row r="13" spans="1:9" ht="14.25" x14ac:dyDescent="0.15">
      <c r="A13" s="10">
        <v>9</v>
      </c>
      <c r="B13" s="10" t="s">
        <v>11</v>
      </c>
      <c r="C13" s="10" t="s">
        <v>329</v>
      </c>
      <c r="D13" s="10" t="s">
        <v>552</v>
      </c>
      <c r="E13" s="10" t="s">
        <v>553</v>
      </c>
      <c r="F13" s="10" t="s">
        <v>25</v>
      </c>
      <c r="G13" s="10" t="s">
        <v>16</v>
      </c>
      <c r="H13" s="12">
        <v>0.5625</v>
      </c>
      <c r="I13" s="10"/>
    </row>
    <row r="14" spans="1:9" ht="14.25" x14ac:dyDescent="0.15">
      <c r="A14" s="10">
        <v>10</v>
      </c>
      <c r="B14" s="10" t="s">
        <v>11</v>
      </c>
      <c r="C14" s="10" t="s">
        <v>329</v>
      </c>
      <c r="D14" s="10" t="s">
        <v>554</v>
      </c>
      <c r="E14" s="10" t="s">
        <v>555</v>
      </c>
      <c r="F14" s="10" t="s">
        <v>25</v>
      </c>
      <c r="G14" s="10" t="s">
        <v>16</v>
      </c>
      <c r="H14" s="12">
        <v>0.625</v>
      </c>
      <c r="I14" s="10"/>
    </row>
    <row r="15" spans="1:9" ht="14.25" x14ac:dyDescent="0.15">
      <c r="A15" s="10">
        <v>11</v>
      </c>
      <c r="B15" s="10" t="s">
        <v>11</v>
      </c>
      <c r="C15" s="10" t="s">
        <v>329</v>
      </c>
      <c r="D15" s="10" t="s">
        <v>556</v>
      </c>
      <c r="E15" s="10" t="s">
        <v>557</v>
      </c>
      <c r="F15" s="10" t="s">
        <v>110</v>
      </c>
      <c r="G15" s="10" t="s">
        <v>16</v>
      </c>
      <c r="H15" s="12">
        <v>0.6875</v>
      </c>
      <c r="I15" s="10"/>
    </row>
    <row r="16" spans="1:9" ht="14.25" x14ac:dyDescent="0.15">
      <c r="A16" s="10">
        <v>12</v>
      </c>
      <c r="B16" s="10" t="s">
        <v>11</v>
      </c>
      <c r="C16" s="10" t="s">
        <v>329</v>
      </c>
      <c r="D16" s="10" t="s">
        <v>558</v>
      </c>
      <c r="E16" s="10" t="s">
        <v>559</v>
      </c>
      <c r="F16" s="10" t="s">
        <v>25</v>
      </c>
      <c r="G16" s="10" t="s">
        <v>16</v>
      </c>
      <c r="H16" s="12">
        <v>0.75</v>
      </c>
      <c r="I16" s="10"/>
    </row>
    <row r="17" spans="1:9" ht="14.25" x14ac:dyDescent="0.15">
      <c r="A17" s="10">
        <v>13</v>
      </c>
      <c r="B17" s="10" t="s">
        <v>11</v>
      </c>
      <c r="C17" s="10" t="s">
        <v>329</v>
      </c>
      <c r="D17" s="10" t="s">
        <v>560</v>
      </c>
      <c r="E17" s="10" t="s">
        <v>561</v>
      </c>
      <c r="F17" s="10" t="s">
        <v>25</v>
      </c>
      <c r="G17" s="10" t="s">
        <v>16</v>
      </c>
      <c r="H17" s="12">
        <v>0.8125</v>
      </c>
      <c r="I17" s="10"/>
    </row>
    <row r="18" spans="1:9" ht="14.25" x14ac:dyDescent="0.15">
      <c r="A18" s="10">
        <v>14</v>
      </c>
      <c r="B18" s="10" t="s">
        <v>11</v>
      </c>
      <c r="C18" s="10" t="s">
        <v>329</v>
      </c>
      <c r="D18" s="10" t="s">
        <v>562</v>
      </c>
      <c r="E18" s="10" t="s">
        <v>563</v>
      </c>
      <c r="F18" s="10" t="s">
        <v>25</v>
      </c>
      <c r="G18" s="10" t="s">
        <v>16</v>
      </c>
      <c r="H18" s="12">
        <v>0.875</v>
      </c>
      <c r="I18" s="10"/>
    </row>
    <row r="19" spans="1:9" ht="14.25" x14ac:dyDescent="0.15">
      <c r="A19" s="10">
        <v>15</v>
      </c>
      <c r="B19" s="10" t="s">
        <v>11</v>
      </c>
      <c r="C19" s="10" t="s">
        <v>329</v>
      </c>
      <c r="D19" s="10" t="s">
        <v>564</v>
      </c>
      <c r="E19" s="10" t="s">
        <v>565</v>
      </c>
      <c r="F19" s="10" t="s">
        <v>25</v>
      </c>
      <c r="G19" s="10" t="s">
        <v>16</v>
      </c>
      <c r="H19" s="12">
        <v>0.9375</v>
      </c>
      <c r="I19" s="10"/>
    </row>
    <row r="20" spans="1:9" ht="14.25" x14ac:dyDescent="0.15">
      <c r="A20" s="10">
        <v>16</v>
      </c>
      <c r="B20" s="10" t="s">
        <v>11</v>
      </c>
      <c r="C20" s="10" t="s">
        <v>329</v>
      </c>
      <c r="D20" s="10" t="s">
        <v>566</v>
      </c>
      <c r="E20" s="10" t="s">
        <v>567</v>
      </c>
      <c r="F20" s="10" t="s">
        <v>25</v>
      </c>
      <c r="G20" s="10" t="s">
        <v>16</v>
      </c>
      <c r="H20" s="12">
        <v>1</v>
      </c>
      <c r="I20" s="10"/>
    </row>
  </sheetData>
  <mergeCells count="2">
    <mergeCell ref="A2:H2"/>
    <mergeCell ref="A3:H3"/>
  </mergeCells>
  <phoneticPr fontId="31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="85" zoomScaleNormal="85" workbookViewId="0">
      <selection activeCell="L16" sqref="L16"/>
    </sheetView>
  </sheetViews>
  <sheetFormatPr defaultColWidth="9" defaultRowHeight="13.5" x14ac:dyDescent="0.15"/>
  <cols>
    <col min="2" max="2" width="15.875" customWidth="1"/>
    <col min="3" max="3" width="11.75" customWidth="1"/>
    <col min="4" max="4" width="22.875" customWidth="1"/>
    <col min="5" max="5" width="15.375" customWidth="1"/>
    <col min="6" max="6" width="15.625" customWidth="1"/>
    <col min="7" max="7" width="13" customWidth="1"/>
    <col min="8" max="8" width="13.125" style="3" customWidth="1"/>
    <col min="9" max="9" width="21.125" customWidth="1"/>
  </cols>
  <sheetData>
    <row r="1" spans="1:9" ht="20.25" x14ac:dyDescent="0.15">
      <c r="A1" s="4" t="s">
        <v>0</v>
      </c>
    </row>
    <row r="2" spans="1:9" ht="24" x14ac:dyDescent="0.15">
      <c r="A2" s="63" t="s">
        <v>468</v>
      </c>
      <c r="B2" s="63"/>
      <c r="C2" s="63"/>
      <c r="D2" s="63"/>
      <c r="E2" s="63"/>
      <c r="F2" s="63"/>
      <c r="G2" s="63"/>
      <c r="H2" s="72"/>
    </row>
    <row r="3" spans="1:9" ht="63.95" customHeight="1" x14ac:dyDescent="0.15">
      <c r="A3" s="64" t="s">
        <v>2</v>
      </c>
      <c r="B3" s="64"/>
      <c r="C3" s="64"/>
      <c r="D3" s="64"/>
      <c r="E3" s="64"/>
      <c r="F3" s="64"/>
      <c r="G3" s="64"/>
      <c r="H3" s="73"/>
    </row>
    <row r="4" spans="1:9" ht="99.75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173</v>
      </c>
      <c r="I4" s="5" t="s">
        <v>10</v>
      </c>
    </row>
    <row r="5" spans="1:9" ht="14.25" x14ac:dyDescent="0.15">
      <c r="A5" s="7">
        <v>1</v>
      </c>
      <c r="B5" s="7" t="s">
        <v>11</v>
      </c>
      <c r="C5" s="7" t="s">
        <v>568</v>
      </c>
      <c r="D5" s="7" t="s">
        <v>569</v>
      </c>
      <c r="E5" s="7" t="s">
        <v>570</v>
      </c>
      <c r="F5" s="7" t="s">
        <v>25</v>
      </c>
      <c r="G5" s="7" t="s">
        <v>56</v>
      </c>
      <c r="H5" s="8">
        <f>A5/15</f>
        <v>6.6666666666666693E-2</v>
      </c>
      <c r="I5" s="7"/>
    </row>
    <row r="6" spans="1:9" ht="14.25" x14ac:dyDescent="0.15">
      <c r="A6" s="7">
        <v>2</v>
      </c>
      <c r="B6" s="7" t="s">
        <v>11</v>
      </c>
      <c r="C6" s="7" t="s">
        <v>568</v>
      </c>
      <c r="D6" s="7" t="s">
        <v>571</v>
      </c>
      <c r="E6" s="7" t="s">
        <v>572</v>
      </c>
      <c r="F6" s="7" t="s">
        <v>25</v>
      </c>
      <c r="G6" s="7" t="s">
        <v>56</v>
      </c>
      <c r="H6" s="8">
        <f t="shared" ref="H6:H19" si="0">A6/15</f>
        <v>0.133333333333333</v>
      </c>
      <c r="I6" s="7"/>
    </row>
    <row r="7" spans="1:9" ht="14.25" x14ac:dyDescent="0.15">
      <c r="A7" s="7">
        <v>3</v>
      </c>
      <c r="B7" s="7" t="s">
        <v>11</v>
      </c>
      <c r="C7" s="7" t="s">
        <v>568</v>
      </c>
      <c r="D7" s="7" t="s">
        <v>573</v>
      </c>
      <c r="E7" s="7" t="s">
        <v>574</v>
      </c>
      <c r="F7" s="7" t="s">
        <v>25</v>
      </c>
      <c r="G7" s="7" t="s">
        <v>56</v>
      </c>
      <c r="H7" s="8">
        <f t="shared" si="0"/>
        <v>0.2</v>
      </c>
      <c r="I7" s="7"/>
    </row>
    <row r="8" spans="1:9" s="1" customFormat="1" ht="14.25" x14ac:dyDescent="0.15">
      <c r="A8" s="5">
        <v>4</v>
      </c>
      <c r="B8" s="9" t="s">
        <v>11</v>
      </c>
      <c r="C8" s="9" t="s">
        <v>568</v>
      </c>
      <c r="D8" s="9" t="s">
        <v>575</v>
      </c>
      <c r="E8" s="9" t="s">
        <v>576</v>
      </c>
      <c r="F8" s="9" t="s">
        <v>25</v>
      </c>
      <c r="G8" s="9" t="s">
        <v>56</v>
      </c>
      <c r="H8" s="6">
        <f t="shared" si="0"/>
        <v>0.266666666666667</v>
      </c>
      <c r="I8" s="9"/>
    </row>
    <row r="9" spans="1:9" s="2" customFormat="1" ht="17.25" x14ac:dyDescent="0.15">
      <c r="A9" s="7">
        <v>5</v>
      </c>
      <c r="B9" s="10" t="s">
        <v>11</v>
      </c>
      <c r="C9" s="10" t="s">
        <v>568</v>
      </c>
      <c r="D9" s="10" t="s">
        <v>577</v>
      </c>
      <c r="E9" s="10" t="s">
        <v>578</v>
      </c>
      <c r="F9" s="10" t="s">
        <v>25</v>
      </c>
      <c r="G9" s="10" t="s">
        <v>579</v>
      </c>
      <c r="H9" s="8">
        <f t="shared" si="0"/>
        <v>0.33333333333333298</v>
      </c>
      <c r="I9" s="10"/>
    </row>
    <row r="10" spans="1:9" ht="14.25" x14ac:dyDescent="0.15">
      <c r="A10" s="7">
        <v>6</v>
      </c>
      <c r="B10" s="7" t="s">
        <v>11</v>
      </c>
      <c r="C10" s="7" t="s">
        <v>568</v>
      </c>
      <c r="D10" s="7" t="s">
        <v>580</v>
      </c>
      <c r="E10" s="7" t="s">
        <v>581</v>
      </c>
      <c r="F10" s="7" t="s">
        <v>25</v>
      </c>
      <c r="G10" s="7" t="s">
        <v>16</v>
      </c>
      <c r="H10" s="8">
        <f t="shared" si="0"/>
        <v>0.4</v>
      </c>
      <c r="I10" s="7"/>
    </row>
    <row r="11" spans="1:9" ht="14.25" x14ac:dyDescent="0.15">
      <c r="A11" s="7">
        <v>7</v>
      </c>
      <c r="B11" s="7" t="s">
        <v>11</v>
      </c>
      <c r="C11" s="7" t="s">
        <v>568</v>
      </c>
      <c r="D11" s="7" t="s">
        <v>582</v>
      </c>
      <c r="E11" s="7" t="s">
        <v>583</v>
      </c>
      <c r="F11" s="7" t="s">
        <v>25</v>
      </c>
      <c r="G11" s="7" t="s">
        <v>16</v>
      </c>
      <c r="H11" s="8">
        <f t="shared" si="0"/>
        <v>0.46666666666666701</v>
      </c>
      <c r="I11" s="7"/>
    </row>
    <row r="12" spans="1:9" ht="14.25" x14ac:dyDescent="0.15">
      <c r="A12" s="7">
        <v>8</v>
      </c>
      <c r="B12" s="7" t="s">
        <v>11</v>
      </c>
      <c r="C12" s="7" t="s">
        <v>568</v>
      </c>
      <c r="D12" s="7" t="s">
        <v>584</v>
      </c>
      <c r="E12" s="7" t="s">
        <v>585</v>
      </c>
      <c r="F12" s="7" t="s">
        <v>25</v>
      </c>
      <c r="G12" s="7" t="s">
        <v>16</v>
      </c>
      <c r="H12" s="8">
        <f t="shared" si="0"/>
        <v>0.53333333333333299</v>
      </c>
      <c r="I12" s="7"/>
    </row>
    <row r="13" spans="1:9" ht="14.25" x14ac:dyDescent="0.15">
      <c r="A13" s="7">
        <v>9</v>
      </c>
      <c r="B13" s="7" t="s">
        <v>11</v>
      </c>
      <c r="C13" s="7" t="s">
        <v>568</v>
      </c>
      <c r="D13" s="7" t="s">
        <v>586</v>
      </c>
      <c r="E13" s="7" t="s">
        <v>587</v>
      </c>
      <c r="F13" s="7" t="s">
        <v>25</v>
      </c>
      <c r="G13" s="7" t="s">
        <v>16</v>
      </c>
      <c r="H13" s="8">
        <f t="shared" si="0"/>
        <v>0.6</v>
      </c>
      <c r="I13" s="7"/>
    </row>
    <row r="14" spans="1:9" ht="14.25" x14ac:dyDescent="0.15">
      <c r="A14" s="7">
        <v>10</v>
      </c>
      <c r="B14" s="7" t="s">
        <v>11</v>
      </c>
      <c r="C14" s="7" t="s">
        <v>568</v>
      </c>
      <c r="D14" s="7" t="s">
        <v>588</v>
      </c>
      <c r="E14" s="7" t="s">
        <v>589</v>
      </c>
      <c r="F14" s="7" t="s">
        <v>25</v>
      </c>
      <c r="G14" s="7" t="s">
        <v>16</v>
      </c>
      <c r="H14" s="8">
        <f t="shared" si="0"/>
        <v>0.66666666666666696</v>
      </c>
      <c r="I14" s="7"/>
    </row>
    <row r="15" spans="1:9" ht="14.25" x14ac:dyDescent="0.15">
      <c r="A15" s="7">
        <v>11</v>
      </c>
      <c r="B15" s="7" t="s">
        <v>11</v>
      </c>
      <c r="C15" s="7" t="s">
        <v>568</v>
      </c>
      <c r="D15" s="7" t="s">
        <v>590</v>
      </c>
      <c r="E15" s="7" t="s">
        <v>591</v>
      </c>
      <c r="F15" s="7" t="s">
        <v>25</v>
      </c>
      <c r="G15" s="7" t="s">
        <v>16</v>
      </c>
      <c r="H15" s="8">
        <f t="shared" si="0"/>
        <v>0.73333333333333295</v>
      </c>
      <c r="I15" s="7"/>
    </row>
    <row r="16" spans="1:9" ht="14.25" x14ac:dyDescent="0.15">
      <c r="A16" s="7">
        <v>12</v>
      </c>
      <c r="B16" s="7" t="s">
        <v>11</v>
      </c>
      <c r="C16" s="7" t="s">
        <v>568</v>
      </c>
      <c r="D16" s="7" t="s">
        <v>592</v>
      </c>
      <c r="E16" s="7" t="s">
        <v>593</v>
      </c>
      <c r="F16" s="7" t="s">
        <v>25</v>
      </c>
      <c r="G16" s="7" t="s">
        <v>16</v>
      </c>
      <c r="H16" s="8">
        <f t="shared" si="0"/>
        <v>0.8</v>
      </c>
      <c r="I16" s="7"/>
    </row>
    <row r="17" spans="1:9" ht="14.25" x14ac:dyDescent="0.15">
      <c r="A17" s="7">
        <v>13</v>
      </c>
      <c r="B17" s="7" t="s">
        <v>11</v>
      </c>
      <c r="C17" s="7" t="s">
        <v>568</v>
      </c>
      <c r="D17" s="7" t="s">
        <v>594</v>
      </c>
      <c r="E17" s="7" t="s">
        <v>595</v>
      </c>
      <c r="F17" s="7" t="s">
        <v>25</v>
      </c>
      <c r="G17" s="7" t="s">
        <v>16</v>
      </c>
      <c r="H17" s="8">
        <f t="shared" si="0"/>
        <v>0.86666666666666703</v>
      </c>
      <c r="I17" s="7"/>
    </row>
    <row r="18" spans="1:9" ht="14.25" x14ac:dyDescent="0.15">
      <c r="A18" s="7">
        <v>14</v>
      </c>
      <c r="B18" s="7" t="s">
        <v>11</v>
      </c>
      <c r="C18" s="7" t="s">
        <v>568</v>
      </c>
      <c r="D18" s="7" t="s">
        <v>596</v>
      </c>
      <c r="E18" s="7" t="s">
        <v>597</v>
      </c>
      <c r="F18" s="7" t="s">
        <v>25</v>
      </c>
      <c r="G18" s="7" t="s">
        <v>16</v>
      </c>
      <c r="H18" s="8">
        <f t="shared" si="0"/>
        <v>0.93333333333333302</v>
      </c>
      <c r="I18" s="7"/>
    </row>
    <row r="19" spans="1:9" ht="14.25" x14ac:dyDescent="0.15">
      <c r="A19" s="7">
        <v>15</v>
      </c>
      <c r="B19" s="7" t="s">
        <v>11</v>
      </c>
      <c r="C19" s="7" t="s">
        <v>568</v>
      </c>
      <c r="D19" s="7" t="s">
        <v>598</v>
      </c>
      <c r="E19" s="7" t="s">
        <v>599</v>
      </c>
      <c r="F19" s="7" t="s">
        <v>25</v>
      </c>
      <c r="G19" s="7" t="s">
        <v>16</v>
      </c>
      <c r="H19" s="8">
        <f t="shared" si="0"/>
        <v>1</v>
      </c>
      <c r="I19" s="7" t="s">
        <v>600</v>
      </c>
    </row>
    <row r="20" spans="1:9" ht="14.25" x14ac:dyDescent="0.15">
      <c r="A20" s="7">
        <v>16</v>
      </c>
      <c r="B20" s="7" t="s">
        <v>11</v>
      </c>
      <c r="C20" s="7" t="s">
        <v>601</v>
      </c>
      <c r="D20" s="7" t="s">
        <v>602</v>
      </c>
      <c r="E20" s="7" t="s">
        <v>603</v>
      </c>
      <c r="F20" s="7" t="s">
        <v>25</v>
      </c>
      <c r="G20" s="7" t="s">
        <v>56</v>
      </c>
      <c r="H20" s="8"/>
      <c r="I20" s="7" t="s">
        <v>604</v>
      </c>
    </row>
  </sheetData>
  <mergeCells count="2">
    <mergeCell ref="A2:H2"/>
    <mergeCell ref="A3:H3"/>
  </mergeCells>
  <phoneticPr fontId="3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2024级硕士</vt:lpstr>
      <vt:lpstr>2023级硕士</vt:lpstr>
      <vt:lpstr>2022级学硕</vt:lpstr>
      <vt:lpstr>2022级专硕</vt:lpstr>
      <vt:lpstr>2024级博士</vt:lpstr>
      <vt:lpstr>2023级博士</vt:lpstr>
      <vt:lpstr>2022级博士</vt:lpstr>
      <vt:lpstr>2021级博士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CaiyingLiu</dc:creator>
  <cp:lastModifiedBy>马新飙</cp:lastModifiedBy>
  <dcterms:created xsi:type="dcterms:W3CDTF">2024-10-18T06:20:00Z</dcterms:created>
  <dcterms:modified xsi:type="dcterms:W3CDTF">2024-10-31T02:28:52Z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366394F3EB384E66A5F377849EB7D7F5_13</vt:lpwstr>
  </property>
  <property fmtid="{D5CDD505-2E9C-101B-9397-08002B2CF9AE}" pid="3" name="KSOProductBuildVer">
    <vt:lpwstr>2052-12.1.0.17857</vt:lpwstr>
  </property>
</Properties>
</file>